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U:\Mojca\tajništvo\CENIKI\Ceniki javne površine 2023\"/>
    </mc:Choice>
  </mc:AlternateContent>
  <xr:revisionPtr revIDLastSave="0" documentId="13_ncr:1_{F0957F71-4081-4B6A-99C0-EC39FD9054D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NIK_št_1" sheetId="1" r:id="rId1"/>
    <sheet name="VPLIV NA PRORAČUN" sheetId="10" state="hidden" r:id="rId2"/>
  </sheets>
  <definedNames>
    <definedName name="_xlnm.Print_Area" localSheetId="0">CENIK_št_1!$A$1:$L$197</definedName>
    <definedName name="_xlnm.Print_Area" localSheetId="1">'VPLIV NA PRORAČUN'!$B$1:$M$27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0" l="1"/>
  <c r="L17" i="10"/>
  <c r="L9" i="10"/>
  <c r="L7" i="10"/>
  <c r="L23" i="10"/>
  <c r="L11" i="10"/>
  <c r="E23" i="10"/>
  <c r="H7" i="10"/>
  <c r="E10" i="10"/>
  <c r="H9" i="10"/>
  <c r="I9" i="10" s="1"/>
  <c r="I11" i="10" s="1"/>
  <c r="M11" i="10" s="1"/>
  <c r="I7" i="10"/>
  <c r="F21" i="10" l="1"/>
  <c r="F18" i="10"/>
  <c r="F22" i="10" l="1"/>
  <c r="F19" i="10"/>
  <c r="F20" i="10" l="1"/>
  <c r="H20" i="10" s="1"/>
  <c r="I20" i="10" s="1"/>
  <c r="F17" i="10"/>
  <c r="H17" i="10" s="1"/>
  <c r="I17" i="10" s="1"/>
  <c r="I23" i="10" l="1"/>
  <c r="M23" i="10" s="1"/>
  <c r="M26" i="10" s="1"/>
</calcChain>
</file>

<file path=xl/sharedStrings.xml><?xml version="1.0" encoding="utf-8"?>
<sst xmlns="http://schemas.openxmlformats.org/spreadsheetml/2006/main" count="526" uniqueCount="307">
  <si>
    <t>Datum:</t>
  </si>
  <si>
    <t>številka:</t>
  </si>
  <si>
    <t>Opis področja</t>
  </si>
  <si>
    <t>VOZILA</t>
  </si>
  <si>
    <t>1.0</t>
  </si>
  <si>
    <t>2.0</t>
  </si>
  <si>
    <t>3.0</t>
  </si>
  <si>
    <t>DELOVNI STROJI</t>
  </si>
  <si>
    <t>STROJNO ORODJE</t>
  </si>
  <si>
    <t>4.0</t>
  </si>
  <si>
    <t>em</t>
  </si>
  <si>
    <t>cena /eur</t>
  </si>
  <si>
    <t>Osebno vozilo</t>
  </si>
  <si>
    <t>Tovorno vozilo do 3,5 t sdm</t>
  </si>
  <si>
    <t>ura</t>
  </si>
  <si>
    <t>Pregledniško vozilo s preglednikom</t>
  </si>
  <si>
    <t>Unimog (razreda 1200, 1400, 1600)</t>
  </si>
  <si>
    <t>1.1</t>
  </si>
  <si>
    <t>1.2</t>
  </si>
  <si>
    <t>1.3</t>
  </si>
  <si>
    <t>Traktorska prikolica</t>
  </si>
  <si>
    <t>Čelno in bočno puhalo (rezkar)</t>
  </si>
  <si>
    <t>Tovorna prikolica do 750 kg sdm</t>
  </si>
  <si>
    <t>Tovorna prikolica do 3,5 t sdm</t>
  </si>
  <si>
    <t>Tovorno vozilo s samonakladalno nadgradnjo</t>
  </si>
  <si>
    <t>3.1</t>
  </si>
  <si>
    <t>3.2</t>
  </si>
  <si>
    <t>3.3</t>
  </si>
  <si>
    <t>3.4</t>
  </si>
  <si>
    <t>3.5</t>
  </si>
  <si>
    <t>3.6</t>
  </si>
  <si>
    <t>3.7</t>
  </si>
  <si>
    <t xml:space="preserve">Nakladalec z žlico do 1 m3 </t>
  </si>
  <si>
    <t>3.8</t>
  </si>
  <si>
    <t>3.9</t>
  </si>
  <si>
    <t>Vibracijski valjar 1,5 t</t>
  </si>
  <si>
    <t>Stroj za pometanje cest</t>
  </si>
  <si>
    <t>3.10</t>
  </si>
  <si>
    <t>3.11</t>
  </si>
  <si>
    <t>3.12</t>
  </si>
  <si>
    <t>3.13</t>
  </si>
  <si>
    <t>Viličar 3 t</t>
  </si>
  <si>
    <t>3.14</t>
  </si>
  <si>
    <t>STROJNO ORODJE (cena brez operaterja)</t>
  </si>
  <si>
    <t>4.1</t>
  </si>
  <si>
    <t>4.2</t>
  </si>
  <si>
    <t>4.3</t>
  </si>
  <si>
    <t>Ročna motorna kosa</t>
  </si>
  <si>
    <t>4.5</t>
  </si>
  <si>
    <t>Ročne motorne škarje</t>
  </si>
  <si>
    <t>Motorna žaga</t>
  </si>
  <si>
    <t>Vibracijska plošča</t>
  </si>
  <si>
    <t>Električno udarno kladivo</t>
  </si>
  <si>
    <t>Vibracijski vrtalnik</t>
  </si>
  <si>
    <t>Vibracisjki nabijalec</t>
  </si>
  <si>
    <t>Postavka:</t>
  </si>
  <si>
    <t>Mešalec za beton</t>
  </si>
  <si>
    <t>Krožna žaga namizna</t>
  </si>
  <si>
    <t>Varilni aparat</t>
  </si>
  <si>
    <t>Ročna kosilnica mulčar</t>
  </si>
  <si>
    <t>4.10</t>
  </si>
  <si>
    <t>Pihalnik listja</t>
  </si>
  <si>
    <t>Višinski obrezovalnik vej</t>
  </si>
  <si>
    <t>Tovorno vozilo kanaljet</t>
  </si>
  <si>
    <t>Stroj za rezanje asfalta</t>
  </si>
  <si>
    <t>m1</t>
  </si>
  <si>
    <t>DELO</t>
  </si>
  <si>
    <t>5.0</t>
  </si>
  <si>
    <t>5.1</t>
  </si>
  <si>
    <t>5.2</t>
  </si>
  <si>
    <t>5.3</t>
  </si>
  <si>
    <t>5.4</t>
  </si>
  <si>
    <t>5.5</t>
  </si>
  <si>
    <t>5.6</t>
  </si>
  <si>
    <t>5.7</t>
  </si>
  <si>
    <t>5.8</t>
  </si>
  <si>
    <t>DODATKI NA DELO</t>
  </si>
  <si>
    <t>3.17</t>
  </si>
  <si>
    <t>3.18</t>
  </si>
  <si>
    <t>4.12</t>
  </si>
  <si>
    <t>4.14</t>
  </si>
  <si>
    <t>6.0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</si>
  <si>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</si>
  <si>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</si>
  <si>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</si>
  <si>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</si>
  <si>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</si>
  <si>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</si>
  <si>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</si>
  <si>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</si>
  <si>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</si>
  <si>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</si>
  <si>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</si>
  <si>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</si>
  <si>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</si>
  <si>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</si>
  <si>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</si>
  <si>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</si>
  <si>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</si>
  <si>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</si>
  <si>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</si>
  <si>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</si>
  <si>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višina dodatka</t>
  </si>
  <si>
    <t>35 %</t>
  </si>
  <si>
    <t>50 %</t>
  </si>
  <si>
    <t>2.1</t>
  </si>
  <si>
    <t>2.2</t>
  </si>
  <si>
    <t>2.3</t>
  </si>
  <si>
    <t>2.4</t>
  </si>
  <si>
    <t>2.5</t>
  </si>
  <si>
    <t>20 %</t>
  </si>
  <si>
    <t>15 %</t>
  </si>
  <si>
    <t>kpl</t>
  </si>
  <si>
    <t>1.4</t>
  </si>
  <si>
    <t>kos</t>
  </si>
  <si>
    <t>7.0</t>
  </si>
  <si>
    <t>7.1</t>
  </si>
  <si>
    <t>7.2</t>
  </si>
  <si>
    <t>7.3</t>
  </si>
  <si>
    <t>7.4</t>
  </si>
  <si>
    <t>Mazanje z emulzijo za asfalt od 31-100 m2</t>
  </si>
  <si>
    <t>7.5</t>
  </si>
  <si>
    <t>7.6</t>
  </si>
  <si>
    <t>7.7</t>
  </si>
  <si>
    <t>8.0</t>
  </si>
  <si>
    <t>Priprava izrisa cestne zapore po dovoljenju.</t>
  </si>
  <si>
    <t>Postavitev cestne zapore po dovoljenju.</t>
  </si>
  <si>
    <t>Postavitev interventne cestne zapore.</t>
  </si>
  <si>
    <t>DELA CESTNEGA GOSPODARSTVA</t>
  </si>
  <si>
    <t>Zamenjava droga cestno prometnega znaka</t>
  </si>
  <si>
    <t>8.1</t>
  </si>
  <si>
    <t>8.2</t>
  </si>
  <si>
    <t>9.0</t>
  </si>
  <si>
    <t>9.1</t>
  </si>
  <si>
    <t>Pripravljenost na domu</t>
  </si>
  <si>
    <t>ZIMSKA SLUŽBA</t>
  </si>
  <si>
    <t>OSTALE STORITVE</t>
  </si>
  <si>
    <t>Hramba odsluženega / zapuščenega vozila</t>
  </si>
  <si>
    <t>Priprava stroja na zimo.</t>
  </si>
  <si>
    <t>Najem prostora za dislocirano skladišče.</t>
  </si>
  <si>
    <t>PRIKLJUČKI ZA TOVORNA VOZILA IN TRAKTORJE</t>
  </si>
  <si>
    <t>Bočna traktorska kosilnica (mulčar)</t>
  </si>
  <si>
    <t>Enoosni traktor z mulčarjem ali puhalom</t>
  </si>
  <si>
    <t xml:space="preserve">Rezalka električna </t>
  </si>
  <si>
    <t>Električni bencinski agregat</t>
  </si>
  <si>
    <t>Postavitev cestno prometnega znaka (zamenjava droga + pz, brez materiala).</t>
  </si>
  <si>
    <t>Zamenjava cestno prometnega znaka.(zamenjava pz, brez materiala)</t>
  </si>
  <si>
    <t>Najemnina za cestno prometne znake</t>
  </si>
  <si>
    <t>Tovorno vozilo do 15 t sdm</t>
  </si>
  <si>
    <t>Tovorno vozilo do 15 t sdm z avtodvigalom</t>
  </si>
  <si>
    <t>Tovorno vozilo od 15 - 24 t sdm z avtodvigalom</t>
  </si>
  <si>
    <t>Unimog (razreda U300 - U500)</t>
  </si>
  <si>
    <t>Posipalec za tovorna vozila - avtomatski</t>
  </si>
  <si>
    <t>Posipalec traktorski - regulacijski</t>
  </si>
  <si>
    <t>Kosilnica širine 100cm</t>
  </si>
  <si>
    <t xml:space="preserve">Komunalni delavec </t>
  </si>
  <si>
    <t>Strokovna dela (nadzor, vodenje, pregledi objektov, izdelava poročil, izvedbeni načrti)</t>
  </si>
  <si>
    <t>Tovorno vozilo do 24 t sdm s smetarsko nadgradnjo</t>
  </si>
  <si>
    <t>Snežni plug - tovorno vozilo</t>
  </si>
  <si>
    <t>Snežni plug - traktor</t>
  </si>
  <si>
    <t>Delovodja, Skupinovodja, Preglednik, Dispečer, Voznik, Strojnik</t>
  </si>
  <si>
    <t>Vibracijska igla za beton</t>
  </si>
  <si>
    <t>OSTALA DELA</t>
  </si>
  <si>
    <t>voz./dan</t>
  </si>
  <si>
    <t>Snemalna naprava za snemanje cevnih sistemov</t>
  </si>
  <si>
    <t>6.21</t>
  </si>
  <si>
    <t>5.9</t>
  </si>
  <si>
    <t>Plug planer, nakladalec traktorski</t>
  </si>
  <si>
    <t>3.15</t>
  </si>
  <si>
    <t>Tovorno vozilo do 15 t sdm z nadgradnjo za črpanje greznic</t>
  </si>
  <si>
    <t>6.22</t>
  </si>
  <si>
    <t>Delo v nedeljo (Kolektivna pogodba komunalnih dejavnosti)</t>
  </si>
  <si>
    <t>Nočno delo (Kolektivna pogodba komunalnih dejavnosti)</t>
  </si>
  <si>
    <t>Delo na praznik in dela proste dneve po zakonu (Kolektivna pogodba komunalnih dejavnosti)</t>
  </si>
  <si>
    <t>100 %</t>
  </si>
  <si>
    <t>2.6</t>
  </si>
  <si>
    <t>2.7</t>
  </si>
  <si>
    <t>2.8</t>
  </si>
  <si>
    <t>Delo preko polnega delovnega časa (Podjetniško kolektivna pogodba)</t>
  </si>
  <si>
    <t>Dodatek za zimske pogoje dela (Podjetniško kolektivna pogodba)</t>
  </si>
  <si>
    <t>Dodatek za težka in umazana dela (Podjetniško kolektivna pogodba)</t>
  </si>
  <si>
    <t>Dodatek za nevarna dela (Podjetniško kolektivna pogodba)</t>
  </si>
  <si>
    <t>6 %</t>
  </si>
  <si>
    <t>10 %</t>
  </si>
  <si>
    <t>Dodatek za posipanje (Podjetniško kolektivan pogodba)</t>
  </si>
  <si>
    <t>Dodatek za zdravju škodljiva dela (Podjetniško kolektivna pogodba)</t>
  </si>
  <si>
    <t>2.9</t>
  </si>
  <si>
    <t>2.10</t>
  </si>
  <si>
    <t>2.11</t>
  </si>
  <si>
    <t>Dodatek za visoke temperature (Podjetniško kolektivna pogodba)</t>
  </si>
  <si>
    <t>Dodatek za pluženje (Podjetniško kolektivna pogodba)</t>
  </si>
  <si>
    <t>Dodatek za ročno čiščenje snega (Podjetniško kolektivna pogodba)</t>
  </si>
  <si>
    <t>2.12</t>
  </si>
  <si>
    <t>Stroškovno mesto</t>
  </si>
  <si>
    <t>23159,25</t>
  </si>
  <si>
    <t>3.16</t>
  </si>
  <si>
    <t>Tovorno vozilo do 24 t sdm</t>
  </si>
  <si>
    <t>Električni stroj za čiščenje odtočnih cevi Ridgid</t>
  </si>
  <si>
    <t>Vzdrževanje cest</t>
  </si>
  <si>
    <t>Podproces</t>
  </si>
  <si>
    <t>Cena dela</t>
  </si>
  <si>
    <t>Delež obračuna</t>
  </si>
  <si>
    <t>Pov. cena 2021</t>
  </si>
  <si>
    <t>Prihodki iz naslova dela 2021</t>
  </si>
  <si>
    <t>Št. delovnih ur 2021</t>
  </si>
  <si>
    <t>Vzdrževanje zelenih površin</t>
  </si>
  <si>
    <t>Cena dela po predlogu cenika</t>
  </si>
  <si>
    <t>Delež obračuna po predlogu cenika</t>
  </si>
  <si>
    <t>Pov. cena po predlogu cenika</t>
  </si>
  <si>
    <t>Število strojnih ur</t>
  </si>
  <si>
    <t>Pov. cena strojne ure</t>
  </si>
  <si>
    <t>Prihodki iz naslova strojnih del</t>
  </si>
  <si>
    <t>Število strojnih ur po predlogu cenika in projekciji</t>
  </si>
  <si>
    <t xml:space="preserve">Projekcija št. delovnih ur </t>
  </si>
  <si>
    <t xml:space="preserve">Prihodki iz naslova dela po predlogu cenika in projekciji </t>
  </si>
  <si>
    <t>Skupaj:</t>
  </si>
  <si>
    <t>POSLOVANJE 2021</t>
  </si>
  <si>
    <t>Potrebna zagotovitev dodatnih proračunskih sredstev v višini :</t>
  </si>
  <si>
    <t>PROJEKCIJA POSLOVANJA 2022</t>
  </si>
  <si>
    <t>Skupaj podproces javne površine</t>
  </si>
  <si>
    <t>SPLOŠNA DOLOČILA</t>
  </si>
  <si>
    <t>IZRAČUN VPLIVA DVIGA CEN NA PRORAČUNSKA SREDSTVA</t>
  </si>
  <si>
    <t>Prihodki iz naslova dela in uporabe stojne opreme</t>
  </si>
  <si>
    <t>4.6</t>
  </si>
  <si>
    <t>Tovorno vozilo s priklopnikom in polpriklopnikom sdm 40 t [jr]</t>
  </si>
  <si>
    <t>Tovorno vozilo U 406 [jr]</t>
  </si>
  <si>
    <t>Traktor 125 ks s tovorno prikolico 11 t sdm [jr]</t>
  </si>
  <si>
    <t>e/km</t>
  </si>
  <si>
    <t>3.19</t>
  </si>
  <si>
    <t>3.20</t>
  </si>
  <si>
    <t>4.7</t>
  </si>
  <si>
    <t>Tovorno vozilo za premik delovnih strojev [jr]</t>
  </si>
  <si>
    <t>Rovokopač 8 t [jr]</t>
  </si>
  <si>
    <t>Bager 1,8 t [jr]</t>
  </si>
  <si>
    <t>4.8</t>
  </si>
  <si>
    <t>Bager 4,5 t [jr]</t>
  </si>
  <si>
    <t>4.9</t>
  </si>
  <si>
    <t>Bager 7,5 t [jr]</t>
  </si>
  <si>
    <t>Bager 24 t [jr]</t>
  </si>
  <si>
    <t>Bager 26 t [jr]</t>
  </si>
  <si>
    <t>4.11</t>
  </si>
  <si>
    <t>Valjar 1 t [jr]</t>
  </si>
  <si>
    <t>4.13</t>
  </si>
  <si>
    <t>4.15</t>
  </si>
  <si>
    <t>Valjar 3,5 t [jr]</t>
  </si>
  <si>
    <t>Valjar zemljski [jr]</t>
  </si>
  <si>
    <t>Udarno kladivo za bager 4,5 [jr]</t>
  </si>
  <si>
    <t>Udarno kladivo za bager 8 t [jr]</t>
  </si>
  <si>
    <t>5.10</t>
  </si>
  <si>
    <t>Snežni rezkar U 500 [jr]</t>
  </si>
  <si>
    <t>6.23</t>
  </si>
  <si>
    <t>Svetlobni stolp [jr]</t>
  </si>
  <si>
    <t>Gradbeni kompresor [jr]</t>
  </si>
  <si>
    <t>6.24</t>
  </si>
  <si>
    <t>Rezalka za asfalt [jr]</t>
  </si>
  <si>
    <t>Traktor [do 50kW]</t>
  </si>
  <si>
    <t>Traktor [ 50 - 70 kW]</t>
  </si>
  <si>
    <t>Traktor [ 70 kW - 90 kW]</t>
  </si>
  <si>
    <t>Traktor [nad 90 kW]</t>
  </si>
  <si>
    <t>3.21</t>
  </si>
  <si>
    <t>6.25</t>
  </si>
  <si>
    <t>Nakladalec mali (razred bob cat 553, 7753) [jr]</t>
  </si>
  <si>
    <t>5. Cene ne vsebujejo ddv.</t>
  </si>
  <si>
    <t>1. Cenik režijskih urnih postavk</t>
  </si>
  <si>
    <t>2. Cene vozil in delovnih strojev vsebujejo ceno dela.</t>
  </si>
  <si>
    <t>3. Cene priključkov tovornih vozil in traktorjev ter strojnega orodja ne vsebujejo cene dela.</t>
  </si>
  <si>
    <t>JEKO, javno komunalno podjetje, d.o.o., Jesenice</t>
  </si>
  <si>
    <t>Direktor:</t>
  </si>
  <si>
    <t>REŽIJSKIH URNIH POSTAVK</t>
  </si>
  <si>
    <t>Uroš Bučar, univ. dipl. ekon.</t>
  </si>
  <si>
    <t>Električno udarno kladivo kobra</t>
  </si>
  <si>
    <t>VODOVOD</t>
  </si>
  <si>
    <t>PO OPISIH V POSTAVKAH</t>
  </si>
  <si>
    <t>Interventna odprava okvare zaradi poškodovanja vodovoda - delavec vzdrževalec omrežja</t>
  </si>
  <si>
    <t>KOMUNALA - VODOVOD</t>
  </si>
  <si>
    <t>NORMATIVNO DELO</t>
  </si>
  <si>
    <t>Delovodja izven RDČ</t>
  </si>
  <si>
    <t>Tovorno vozilo do 15 t sdm z nadgradnjo za črpanje greznic izven RDČ</t>
  </si>
  <si>
    <t>Delovodja intervencija</t>
  </si>
  <si>
    <t>NORMATIVNO VOZILA</t>
  </si>
  <si>
    <t>Tovorno vozilo do 15 t sdm z nadgradnjo za črpanje greznic intervencija</t>
  </si>
  <si>
    <t>Tovorno vozilo kanaljet izven RDČ</t>
  </si>
  <si>
    <t>Tovorno vozilo kanaljet intervencija</t>
  </si>
  <si>
    <t>Komunalni delavec izven RDČ</t>
  </si>
  <si>
    <t>Komunalni delavec - intervencija</t>
  </si>
  <si>
    <t>NORMATIVNO DELOVNI STROJI</t>
  </si>
  <si>
    <t>6.26</t>
  </si>
  <si>
    <t>Visokotlačno čiščenje do fi 160</t>
  </si>
  <si>
    <t>Visokotlačni čistilec do fi 160</t>
  </si>
  <si>
    <t xml:space="preserve">TRŽNI CENIK </t>
  </si>
  <si>
    <t>Visokotlačno čiščenje do fi 160 izven RDČ</t>
  </si>
  <si>
    <t>KOMUNALNA DELA</t>
  </si>
  <si>
    <t>Visokotlačno čiščenje do fi 160 intervencija</t>
  </si>
  <si>
    <t>Traktor s prikolico</t>
  </si>
  <si>
    <t>Traktor s čelnim nakladačem</t>
  </si>
  <si>
    <t>3.22</t>
  </si>
  <si>
    <t>Osebno vozilo kilometrina</t>
  </si>
  <si>
    <t>Tovorno vozilo kilometrina</t>
  </si>
  <si>
    <t>3.23</t>
  </si>
  <si>
    <t>1.5</t>
  </si>
  <si>
    <t>Izdelava pooročila o pregledu brez posnetka</t>
  </si>
  <si>
    <t>1.6</t>
  </si>
  <si>
    <t>Izdelava CD s posnetkom stanja</t>
  </si>
  <si>
    <t>KOMUNALA - ODVAJANJE IN ČIŠČENJE</t>
  </si>
  <si>
    <t>4. Noramtivne cene so sestavljene cene delovne ekipe.</t>
  </si>
  <si>
    <t>VII/09-230-02/2022</t>
  </si>
  <si>
    <t>Cenik velja od 1.2.2023 dalje.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</si>
</sst>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ourier New"/>
      <family val="3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u/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ourier New"/>
      <family val="3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2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6" fillId="2" borderId="1" xfId="0" applyFont="1" applyFill="1" applyBorder="1"/>
    <xf numFmtId="0" fontId="7" fillId="0" borderId="2" xfId="0" applyFont="1" applyBorder="1"/>
    <xf numFmtId="0" fontId="8" fillId="0" borderId="0" xfId="0" applyFont="1"/>
    <xf numFmtId="14" fontId="7" fillId="0" borderId="0" xfId="0" applyNumberFormat="1" applyFont="1"/>
    <xf numFmtId="0" fontId="6" fillId="0" borderId="0" xfId="0" applyFont="1"/>
    <xf numFmtId="0" fontId="7" fillId="0" borderId="0" xfId="0" applyFont="1"/>
    <xf numFmtId="0" fontId="7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left"/>
    </xf>
    <xf numFmtId="0" fontId="8" fillId="0" borderId="0" xfId="0" applyFont="1" applyAlignment="1">
      <alignment horizontal="left"/>
    </xf>
    <xf numFmtId="164" fontId="0" fillId="0" borderId="1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1" fillId="0" borderId="0" xfId="0" applyFont="1"/>
    <xf numFmtId="164" fontId="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28" xfId="0" applyNumberFormat="1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9" fontId="11" fillId="0" borderId="17" xfId="0" applyNumberFormat="1" applyFont="1" applyBorder="1" applyAlignment="1">
      <alignment horizontal="center" vertical="center"/>
    </xf>
    <xf numFmtId="9" fontId="11" fillId="0" borderId="8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right" wrapText="1"/>
    </xf>
    <xf numFmtId="164" fontId="11" fillId="4" borderId="0" xfId="0" applyNumberFormat="1" applyFont="1" applyFill="1" applyAlignment="1">
      <alignment horizontal="center"/>
    </xf>
    <xf numFmtId="0" fontId="1" fillId="0" borderId="5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9" fontId="11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164" fontId="11" fillId="0" borderId="43" xfId="0" applyNumberFormat="1" applyFont="1" applyBorder="1" applyAlignment="1">
      <alignment horizontal="center" vertical="center"/>
    </xf>
    <xf numFmtId="9" fontId="11" fillId="0" borderId="4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49" fontId="11" fillId="4" borderId="0" xfId="0" applyNumberFormat="1" applyFont="1" applyFill="1"/>
    <xf numFmtId="164" fontId="11" fillId="0" borderId="8" xfId="0" applyNumberFormat="1" applyFont="1" applyBorder="1" applyAlignment="1">
      <alignment horizontal="center" vertical="center"/>
    </xf>
    <xf numFmtId="0" fontId="0" fillId="5" borderId="20" xfId="0" applyFill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9" fontId="11" fillId="0" borderId="23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6" borderId="35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9" fontId="11" fillId="0" borderId="13" xfId="0" applyNumberFormat="1" applyFont="1" applyBorder="1" applyAlignment="1">
      <alignment horizontal="center" vertical="center"/>
    </xf>
    <xf numFmtId="164" fontId="1" fillId="5" borderId="37" xfId="0" applyNumberFormat="1" applyFont="1" applyFill="1" applyBorder="1" applyAlignment="1">
      <alignment horizontal="center"/>
    </xf>
    <xf numFmtId="0" fontId="11" fillId="0" borderId="18" xfId="0" applyFont="1" applyBorder="1"/>
    <xf numFmtId="164" fontId="11" fillId="0" borderId="13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vertical="center"/>
    </xf>
    <xf numFmtId="0" fontId="1" fillId="5" borderId="31" xfId="0" applyFont="1" applyFill="1" applyBorder="1" applyAlignment="1">
      <alignment horizontal="center" vertical="center" wrapText="1"/>
    </xf>
    <xf numFmtId="164" fontId="1" fillId="6" borderId="47" xfId="0" applyNumberFormat="1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 wrapText="1"/>
    </xf>
    <xf numFmtId="164" fontId="1" fillId="5" borderId="3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43" xfId="0" applyBorder="1" applyAlignment="1">
      <alignment horizontal="center" vertical="center"/>
    </xf>
    <xf numFmtId="164" fontId="1" fillId="8" borderId="4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 wrapText="1"/>
    </xf>
    <xf numFmtId="0" fontId="11" fillId="3" borderId="0" xfId="0" applyFont="1" applyFill="1"/>
    <xf numFmtId="164" fontId="1" fillId="9" borderId="35" xfId="0" applyNumberFormat="1" applyFont="1" applyFill="1" applyBorder="1" applyAlignment="1">
      <alignment horizontal="center"/>
    </xf>
    <xf numFmtId="164" fontId="1" fillId="9" borderId="47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/>
    </xf>
    <xf numFmtId="0" fontId="8" fillId="0" borderId="30" xfId="0" applyFont="1" applyBorder="1"/>
    <xf numFmtId="0" fontId="0" fillId="0" borderId="31" xfId="0" applyBorder="1"/>
    <xf numFmtId="0" fontId="7" fillId="2" borderId="41" xfId="0" applyFont="1" applyFill="1" applyBorder="1" applyAlignment="1">
      <alignment horizontal="left"/>
    </xf>
    <xf numFmtId="0" fontId="7" fillId="2" borderId="42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8" fillId="4" borderId="0" xfId="0" applyFont="1" applyFill="1"/>
    <xf numFmtId="0" fontId="1" fillId="7" borderId="4" xfId="0" applyFont="1" applyFill="1" applyBorder="1" applyAlignment="1">
      <alignment horizontal="center"/>
    </xf>
    <xf numFmtId="14" fontId="7" fillId="4" borderId="0" xfId="0" applyNumberFormat="1" applyFont="1" applyFill="1"/>
    <xf numFmtId="0" fontId="4" fillId="14" borderId="0" xfId="0" applyFont="1" applyFill="1" applyAlignment="1">
      <alignment horizontal="center"/>
    </xf>
    <xf numFmtId="0" fontId="4" fillId="14" borderId="0" xfId="0" applyFont="1" applyFill="1" applyAlignment="1">
      <alignment horizontal="left"/>
    </xf>
    <xf numFmtId="0" fontId="16" fillId="14" borderId="0" xfId="0" applyFont="1" applyFill="1" applyAlignment="1">
      <alignment horizontal="center"/>
    </xf>
    <xf numFmtId="14" fontId="4" fillId="4" borderId="0" xfId="0" applyNumberFormat="1" applyFont="1" applyFill="1"/>
    <xf numFmtId="0" fontId="16" fillId="0" borderId="0" xfId="0" applyFont="1"/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0" fontId="19" fillId="0" borderId="0" xfId="0" applyFont="1"/>
    <xf numFmtId="0" fontId="20" fillId="0" borderId="0" xfId="0" applyFont="1"/>
    <xf numFmtId="0" fontId="19" fillId="4" borderId="0" xfId="0" applyFont="1" applyFill="1"/>
    <xf numFmtId="0" fontId="21" fillId="4" borderId="0" xfId="0" applyFont="1" applyFill="1" applyAlignment="1">
      <alignment horizontal="left"/>
    </xf>
    <xf numFmtId="0" fontId="21" fillId="4" borderId="0" xfId="0" applyFont="1" applyFill="1"/>
    <xf numFmtId="0" fontId="21" fillId="0" borderId="0" xfId="0" applyFont="1"/>
    <xf numFmtId="164" fontId="18" fillId="0" borderId="0" xfId="0" applyNumberFormat="1" applyFont="1"/>
    <xf numFmtId="49" fontId="18" fillId="0" borderId="17" xfId="0" applyNumberFormat="1" applyFont="1" applyBorder="1" applyAlignment="1">
      <alignment horizontal="center"/>
    </xf>
    <xf numFmtId="49" fontId="18" fillId="0" borderId="6" xfId="0" applyNumberFormat="1" applyFont="1" applyBorder="1" applyAlignment="1">
      <alignment horizontal="center"/>
    </xf>
    <xf numFmtId="49" fontId="18" fillId="0" borderId="50" xfId="0" applyNumberFormat="1" applyFont="1" applyBorder="1" applyAlignment="1">
      <alignment horizontal="center"/>
    </xf>
    <xf numFmtId="49" fontId="18" fillId="0" borderId="48" xfId="0" applyNumberFormat="1" applyFont="1" applyBorder="1" applyAlignment="1">
      <alignment horizontal="center"/>
    </xf>
    <xf numFmtId="49" fontId="18" fillId="0" borderId="46" xfId="0" applyNumberFormat="1" applyFont="1" applyBorder="1" applyAlignment="1">
      <alignment horizontal="center"/>
    </xf>
    <xf numFmtId="49" fontId="18" fillId="6" borderId="48" xfId="0" applyNumberFormat="1" applyFont="1" applyFill="1" applyBorder="1" applyAlignment="1">
      <alignment horizontal="center"/>
    </xf>
    <xf numFmtId="49" fontId="18" fillId="0" borderId="8" xfId="0" applyNumberFormat="1" applyFont="1" applyBorder="1" applyAlignment="1">
      <alignment horizontal="center"/>
    </xf>
    <xf numFmtId="49" fontId="18" fillId="6" borderId="8" xfId="0" applyNumberFormat="1" applyFont="1" applyFill="1" applyBorder="1" applyAlignment="1">
      <alignment horizontal="center"/>
    </xf>
    <xf numFmtId="49" fontId="22" fillId="0" borderId="8" xfId="0" applyNumberFormat="1" applyFont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49" fontId="22" fillId="0" borderId="17" xfId="0" applyNumberFormat="1" applyFont="1" applyBorder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6" borderId="17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7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164" fontId="23" fillId="3" borderId="39" xfId="0" applyNumberFormat="1" applyFont="1" applyFill="1" applyBorder="1" applyAlignment="1">
      <alignment horizontal="center"/>
    </xf>
    <xf numFmtId="164" fontId="18" fillId="0" borderId="8" xfId="0" applyNumberFormat="1" applyFont="1" applyBorder="1" applyAlignment="1">
      <alignment horizontal="center"/>
    </xf>
    <xf numFmtId="164" fontId="18" fillId="0" borderId="17" xfId="0" applyNumberFormat="1" applyFont="1" applyBorder="1" applyAlignment="1">
      <alignment horizontal="center"/>
    </xf>
    <xf numFmtId="164" fontId="23" fillId="3" borderId="20" xfId="0" applyNumberFormat="1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164" fontId="18" fillId="6" borderId="8" xfId="0" applyNumberFormat="1" applyFont="1" applyFill="1" applyBorder="1" applyAlignment="1">
      <alignment horizontal="center"/>
    </xf>
    <xf numFmtId="164" fontId="23" fillId="3" borderId="4" xfId="0" applyNumberFormat="1" applyFont="1" applyFill="1" applyBorder="1" applyAlignment="1">
      <alignment horizontal="center"/>
    </xf>
    <xf numFmtId="164" fontId="18" fillId="0" borderId="44" xfId="0" applyNumberFormat="1" applyFont="1" applyBorder="1" applyAlignment="1">
      <alignment horizontal="center"/>
    </xf>
    <xf numFmtId="164" fontId="18" fillId="0" borderId="25" xfId="0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8" fillId="6" borderId="25" xfId="0" applyNumberFormat="1" applyFont="1" applyFill="1" applyBorder="1" applyAlignment="1">
      <alignment horizontal="center"/>
    </xf>
    <xf numFmtId="164" fontId="18" fillId="6" borderId="17" xfId="0" applyNumberFormat="1" applyFont="1" applyFill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0" fontId="23" fillId="11" borderId="4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164" fontId="23" fillId="7" borderId="4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2" fontId="1" fillId="11" borderId="1" xfId="0" applyNumberFormat="1" applyFont="1" applyFill="1" applyBorder="1" applyAlignment="1">
      <alignment horizontal="center"/>
    </xf>
    <xf numFmtId="2" fontId="1" fillId="11" borderId="5" xfId="0" applyNumberFormat="1" applyFont="1" applyFill="1" applyBorder="1" applyAlignment="1">
      <alignment horizontal="center"/>
    </xf>
    <xf numFmtId="2" fontId="1" fillId="11" borderId="2" xfId="0" applyNumberFormat="1" applyFont="1" applyFill="1" applyBorder="1" applyAlignment="1">
      <alignment horizontal="center"/>
    </xf>
    <xf numFmtId="0" fontId="22" fillId="0" borderId="6" xfId="0" applyFont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22" fillId="0" borderId="7" xfId="0" applyFont="1" applyBorder="1" applyAlignment="1">
      <alignment horizontal="left" wrapText="1"/>
    </xf>
    <xf numFmtId="0" fontId="6" fillId="13" borderId="1" xfId="0" applyFont="1" applyFill="1" applyBorder="1" applyAlignment="1">
      <alignment horizontal="left"/>
    </xf>
    <xf numFmtId="0" fontId="6" fillId="13" borderId="5" xfId="0" applyFont="1" applyFill="1" applyBorder="1" applyAlignment="1">
      <alignment horizontal="left"/>
    </xf>
    <xf numFmtId="0" fontId="6" fillId="13" borderId="2" xfId="0" applyFont="1" applyFill="1" applyBorder="1" applyAlignment="1">
      <alignment horizontal="left"/>
    </xf>
    <xf numFmtId="2" fontId="1" fillId="7" borderId="1" xfId="0" applyNumberFormat="1" applyFont="1" applyFill="1" applyBorder="1" applyAlignment="1">
      <alignment horizontal="center"/>
    </xf>
    <xf numFmtId="2" fontId="1" fillId="7" borderId="5" xfId="0" applyNumberFormat="1" applyFont="1" applyFill="1" applyBorder="1" applyAlignment="1">
      <alignment horizontal="center"/>
    </xf>
    <xf numFmtId="2" fontId="1" fillId="7" borderId="2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8" fillId="6" borderId="17" xfId="0" applyFont="1" applyFill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0" fillId="0" borderId="0" xfId="0" applyAlignment="1">
      <alignment horizontal="left"/>
    </xf>
    <xf numFmtId="0" fontId="18" fillId="6" borderId="16" xfId="0" applyFont="1" applyFill="1" applyBorder="1" applyAlignment="1">
      <alignment horizontal="left"/>
    </xf>
    <xf numFmtId="0" fontId="18" fillId="6" borderId="11" xfId="0" applyFont="1" applyFill="1" applyBorder="1" applyAlignment="1">
      <alignment horizontal="left"/>
    </xf>
    <xf numFmtId="0" fontId="18" fillId="6" borderId="12" xfId="0" applyFont="1" applyFill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17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left"/>
    </xf>
    <xf numFmtId="0" fontId="18" fillId="6" borderId="3" xfId="0" applyFont="1" applyFill="1" applyBorder="1" applyAlignment="1">
      <alignment horizontal="left"/>
    </xf>
    <xf numFmtId="0" fontId="18" fillId="6" borderId="7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49" fontId="18" fillId="0" borderId="6" xfId="0" applyNumberFormat="1" applyFont="1" applyBorder="1" applyAlignment="1">
      <alignment horizontal="left"/>
    </xf>
    <xf numFmtId="49" fontId="18" fillId="0" borderId="3" xfId="0" applyNumberFormat="1" applyFont="1" applyBorder="1" applyAlignment="1">
      <alignment horizontal="left"/>
    </xf>
    <xf numFmtId="49" fontId="18" fillId="0" borderId="7" xfId="0" applyNumberFormat="1" applyFont="1" applyBorder="1" applyAlignment="1">
      <alignment horizontal="left"/>
    </xf>
    <xf numFmtId="0" fontId="19" fillId="4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49" fontId="18" fillId="0" borderId="27" xfId="0" applyNumberFormat="1" applyFont="1" applyBorder="1" applyAlignment="1">
      <alignment horizontal="left"/>
    </xf>
    <xf numFmtId="49" fontId="18" fillId="0" borderId="32" xfId="0" applyNumberFormat="1" applyFont="1" applyBorder="1" applyAlignment="1">
      <alignment horizontal="left"/>
    </xf>
    <xf numFmtId="49" fontId="18" fillId="0" borderId="26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left" wrapText="1"/>
    </xf>
    <xf numFmtId="49" fontId="18" fillId="0" borderId="3" xfId="0" applyNumberFormat="1" applyFont="1" applyBorder="1" applyAlignment="1">
      <alignment horizontal="left" wrapText="1"/>
    </xf>
    <xf numFmtId="49" fontId="18" fillId="0" borderId="7" xfId="0" applyNumberFormat="1" applyFont="1" applyBorder="1" applyAlignment="1">
      <alignment horizontal="left" wrapText="1"/>
    </xf>
    <xf numFmtId="0" fontId="1" fillId="3" borderId="3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left"/>
    </xf>
    <xf numFmtId="0" fontId="13" fillId="2" borderId="30" xfId="0" applyFont="1" applyFill="1" applyBorder="1" applyAlignment="1">
      <alignment horizontal="left"/>
    </xf>
    <xf numFmtId="0" fontId="7" fillId="2" borderId="41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42" xfId="0" applyFont="1" applyFill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8" fillId="0" borderId="38" xfId="0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left"/>
    </xf>
    <xf numFmtId="0" fontId="6" fillId="12" borderId="5" xfId="0" applyFont="1" applyFill="1" applyBorder="1" applyAlignment="1">
      <alignment horizontal="left"/>
    </xf>
    <xf numFmtId="0" fontId="6" fillId="12" borderId="2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left"/>
    </xf>
    <xf numFmtId="0" fontId="6" fillId="10" borderId="5" xfId="0" applyFont="1" applyFill="1" applyBorder="1" applyAlignment="1">
      <alignment horizontal="left"/>
    </xf>
    <xf numFmtId="0" fontId="6" fillId="10" borderId="2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40" xfId="0" applyFont="1" applyBorder="1" applyAlignment="1">
      <alignment horizontal="left"/>
    </xf>
    <xf numFmtId="0" fontId="1" fillId="9" borderId="29" xfId="0" applyFont="1" applyFill="1" applyBorder="1" applyAlignment="1">
      <alignment horizontal="center" vertical="center" wrapText="1"/>
    </xf>
    <xf numFmtId="0" fontId="1" fillId="9" borderId="41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164" fontId="1" fillId="9" borderId="39" xfId="0" applyNumberFormat="1" applyFont="1" applyFill="1" applyBorder="1" applyAlignment="1">
      <alignment horizontal="center" vertical="center"/>
    </xf>
    <xf numFmtId="0" fontId="1" fillId="9" borderId="5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164" fontId="11" fillId="6" borderId="60" xfId="0" applyNumberFormat="1" applyFont="1" applyFill="1" applyBorder="1" applyAlignment="1">
      <alignment horizontal="center" vertical="center"/>
    </xf>
    <xf numFmtId="164" fontId="11" fillId="6" borderId="52" xfId="0" applyNumberFormat="1" applyFont="1" applyFill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6" borderId="39" xfId="0" applyNumberFormat="1" applyFont="1" applyFill="1" applyBorder="1" applyAlignment="1">
      <alignment horizontal="center" vertical="center"/>
    </xf>
    <xf numFmtId="164" fontId="11" fillId="6" borderId="47" xfId="0" applyNumberFormat="1" applyFont="1" applyFill="1" applyBorder="1" applyAlignment="1">
      <alignment horizontal="center" vertical="center"/>
    </xf>
    <xf numFmtId="0" fontId="1" fillId="9" borderId="47" xfId="0" applyFont="1" applyFill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11" fillId="6" borderId="20" xfId="0" applyNumberFormat="1" applyFont="1" applyFill="1" applyBorder="1" applyAlignment="1">
      <alignment horizontal="center" vertical="center"/>
    </xf>
    <xf numFmtId="164" fontId="11" fillId="6" borderId="35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164" fontId="1" fillId="5" borderId="51" xfId="0" applyNumberFormat="1" applyFont="1" applyFill="1" applyBorder="1" applyAlignment="1">
      <alignment horizontal="center" vertical="center" wrapText="1"/>
    </xf>
    <xf numFmtId="164" fontId="1" fillId="5" borderId="47" xfId="0" applyNumberFormat="1" applyFont="1" applyFill="1" applyBorder="1" applyAlignment="1">
      <alignment horizontal="center" vertical="center" wrapText="1"/>
    </xf>
    <xf numFmtId="164" fontId="1" fillId="5" borderId="5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2" fontId="1" fillId="4" borderId="53" xfId="0" applyNumberFormat="1" applyFont="1" applyFill="1" applyBorder="1" applyAlignment="1">
      <alignment horizontal="center" vertical="center"/>
    </xf>
    <xf numFmtId="2" fontId="1" fillId="4" borderId="22" xfId="0" applyNumberFormat="1" applyFont="1" applyFill="1" applyBorder="1" applyAlignment="1">
      <alignment horizontal="center" vertical="center"/>
    </xf>
    <xf numFmtId="164" fontId="11" fillId="4" borderId="54" xfId="0" applyNumberFormat="1" applyFont="1" applyFill="1" applyBorder="1" applyAlignment="1">
      <alignment horizontal="center" vertical="center"/>
    </xf>
    <xf numFmtId="164" fontId="11" fillId="4" borderId="23" xfId="0" applyNumberFormat="1" applyFont="1" applyFill="1" applyBorder="1" applyAlignment="1">
      <alignment horizontal="center" vertical="center"/>
    </xf>
    <xf numFmtId="164" fontId="0" fillId="5" borderId="58" xfId="0" applyNumberFormat="1" applyFill="1" applyBorder="1" applyAlignment="1">
      <alignment horizontal="center" vertical="center"/>
    </xf>
    <xf numFmtId="164" fontId="0" fillId="5" borderId="45" xfId="0" applyNumberFormat="1" applyFill="1" applyBorder="1" applyAlignment="1">
      <alignment horizontal="center" vertical="center"/>
    </xf>
    <xf numFmtId="2" fontId="1" fillId="4" borderId="59" xfId="0" applyNumberFormat="1" applyFont="1" applyFill="1" applyBorder="1" applyAlignment="1">
      <alignment horizontal="center" vertical="center"/>
    </xf>
    <xf numFmtId="2" fontId="1" fillId="4" borderId="49" xfId="0" applyNumberFormat="1" applyFont="1" applyFill="1" applyBorder="1" applyAlignment="1">
      <alignment horizontal="center" vertical="center"/>
    </xf>
    <xf numFmtId="164" fontId="0" fillId="5" borderId="56" xfId="0" applyNumberForma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colors>
    <mruColors>
      <color rgb="FFE1783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0</xdr:rowOff>
    </xdr:from>
    <xdr:to>
      <xdr:col>7</xdr:col>
      <xdr:colOff>186375</xdr:colOff>
      <xdr:row>5</xdr:row>
      <xdr:rowOff>177812</xdr:rowOff>
    </xdr:to>
    <xdr:pic>
      <xdr:nvPicPr>
        <xdr:cNvPr id="392" name="Slika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0"/>
          <a:ext cx="2520000" cy="1130312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190</xdr:row>
      <xdr:rowOff>180976</xdr:rowOff>
    </xdr:from>
    <xdr:to>
      <xdr:col>10</xdr:col>
      <xdr:colOff>143116</xdr:colOff>
      <xdr:row>196</xdr:row>
      <xdr:rowOff>133492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22D2B99-AB36-C037-77B5-261EB49A7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37909501"/>
          <a:ext cx="1724266" cy="1095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6"/>
  <sheetViews>
    <sheetView showGridLines="0" tabSelected="1" view="pageBreakPreview" topLeftCell="A157" zoomScaleNormal="100" zoomScaleSheetLayoutView="100" workbookViewId="0">
      <selection activeCell="M205" sqref="M205"/>
    </sheetView>
  </sheetViews>
  <sheetFormatPr defaultRowHeight="15" x14ac:dyDescent="0.25"/>
  <cols>
    <col min="9" max="9" width="7.28515625" customWidth="1"/>
    <col min="10" max="10" width="11.42578125" customWidth="1"/>
    <col min="11" max="11" width="15" customWidth="1"/>
    <col min="12" max="12" width="2.7109375" hidden="1" customWidth="1"/>
  </cols>
  <sheetData>
    <row r="1" spans="1:11" x14ac:dyDescent="0.2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x14ac:dyDescent="0.2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1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1" x14ac:dyDescent="0.2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x14ac:dyDescent="0.25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 ht="19.5" x14ac:dyDescent="0.35">
      <c r="A7" s="4"/>
      <c r="B7" s="196" t="s">
        <v>289</v>
      </c>
      <c r="C7" s="196"/>
      <c r="D7" s="196"/>
      <c r="E7" s="196"/>
      <c r="F7" s="196"/>
      <c r="G7" s="196"/>
      <c r="H7" s="196"/>
      <c r="I7" s="196"/>
      <c r="J7" s="196"/>
      <c r="K7" s="1"/>
    </row>
    <row r="8" spans="1:11" ht="19.5" customHeight="1" x14ac:dyDescent="0.35">
      <c r="A8" s="4"/>
      <c r="B8" s="196" t="s">
        <v>268</v>
      </c>
      <c r="C8" s="196"/>
      <c r="D8" s="196"/>
      <c r="E8" s="196"/>
      <c r="F8" s="196"/>
      <c r="G8" s="196"/>
      <c r="H8" s="196"/>
      <c r="I8" s="196"/>
      <c r="J8" s="196"/>
      <c r="K8" s="1"/>
    </row>
    <row r="9" spans="1:11" ht="21.75" customHeight="1" thickBot="1" x14ac:dyDescent="0.4">
      <c r="A9" s="4"/>
      <c r="B9" s="22"/>
      <c r="C9" s="22"/>
      <c r="D9" s="22"/>
      <c r="E9" s="22"/>
      <c r="F9" s="22"/>
      <c r="G9" s="22"/>
      <c r="H9" s="22"/>
      <c r="I9" s="22"/>
      <c r="J9" s="22"/>
      <c r="K9" s="1"/>
    </row>
    <row r="10" spans="1:11" ht="15.75" thickBot="1" x14ac:dyDescent="0.3">
      <c r="A10" s="5" t="s">
        <v>1</v>
      </c>
      <c r="B10" s="6"/>
      <c r="C10" s="230" t="s">
        <v>305</v>
      </c>
      <c r="D10" s="231"/>
      <c r="E10" s="232"/>
      <c r="F10" s="5" t="s">
        <v>0</v>
      </c>
      <c r="G10" s="6"/>
      <c r="H10" s="226">
        <v>44922</v>
      </c>
      <c r="I10" s="227"/>
      <c r="J10" s="228"/>
      <c r="K10" s="2"/>
    </row>
    <row r="11" spans="1:11" ht="8.25" customHeight="1" thickBot="1" x14ac:dyDescent="0.3">
      <c r="A11" s="7"/>
      <c r="B11" s="7"/>
      <c r="C11" s="7"/>
      <c r="D11" s="7"/>
      <c r="E11" s="7"/>
      <c r="F11" s="8"/>
      <c r="G11" s="9"/>
      <c r="H11" s="229"/>
      <c r="I11" s="229"/>
      <c r="J11" s="10"/>
      <c r="K11" s="2"/>
    </row>
    <row r="12" spans="1:11" ht="15.75" customHeight="1" thickBot="1" x14ac:dyDescent="0.3">
      <c r="A12" s="11" t="s">
        <v>55</v>
      </c>
      <c r="B12" s="233" t="s">
        <v>2</v>
      </c>
      <c r="C12" s="234"/>
      <c r="D12" s="234"/>
      <c r="E12" s="235"/>
      <c r="F12" s="8"/>
      <c r="G12" s="9"/>
      <c r="H12" s="12"/>
      <c r="I12" s="12"/>
      <c r="J12" s="10"/>
      <c r="K12" s="2"/>
    </row>
    <row r="13" spans="1:11" ht="15.75" customHeight="1" thickBot="1" x14ac:dyDescent="0.3">
      <c r="A13" s="20"/>
      <c r="B13" s="99"/>
      <c r="C13" s="99"/>
      <c r="D13" s="99"/>
      <c r="E13" s="99"/>
      <c r="F13" s="8"/>
      <c r="G13" s="9"/>
      <c r="H13" s="12"/>
      <c r="I13" s="12"/>
      <c r="J13" s="10"/>
      <c r="K13" s="2"/>
    </row>
    <row r="14" spans="1:11" ht="15.75" customHeight="1" thickBot="1" x14ac:dyDescent="0.3">
      <c r="A14" s="242" t="s">
        <v>291</v>
      </c>
      <c r="B14" s="243"/>
      <c r="C14" s="243"/>
      <c r="D14" s="243"/>
      <c r="E14" s="244"/>
      <c r="F14" s="103"/>
      <c r="G14" s="9"/>
      <c r="H14" s="12"/>
      <c r="I14" s="12"/>
      <c r="J14" s="10"/>
      <c r="K14" s="2"/>
    </row>
    <row r="15" spans="1:11" s="111" customFormat="1" ht="12.75" x14ac:dyDescent="0.2">
      <c r="A15" s="104" t="s">
        <v>4</v>
      </c>
      <c r="B15" s="105" t="s">
        <v>66</v>
      </c>
      <c r="C15" s="106"/>
      <c r="D15" s="106"/>
      <c r="E15" s="106"/>
      <c r="F15" s="107"/>
      <c r="G15" s="108"/>
      <c r="H15" s="109"/>
      <c r="I15" s="109"/>
      <c r="J15" s="4"/>
      <c r="K15" s="110"/>
    </row>
    <row r="16" spans="1:11" s="111" customFormat="1" ht="20.25" customHeight="1" x14ac:dyDescent="0.2">
      <c r="A16" s="104" t="s">
        <v>5</v>
      </c>
      <c r="B16" s="105" t="s">
        <v>76</v>
      </c>
      <c r="C16" s="106"/>
      <c r="D16" s="106"/>
      <c r="E16" s="106"/>
      <c r="F16" s="107"/>
      <c r="G16" s="108"/>
      <c r="H16" s="109"/>
      <c r="I16" s="109"/>
      <c r="J16" s="4"/>
      <c r="K16" s="110"/>
    </row>
    <row r="17" spans="1:11" s="111" customFormat="1" ht="19.5" customHeight="1" x14ac:dyDescent="0.25">
      <c r="A17" s="112" t="s">
        <v>6</v>
      </c>
      <c r="B17" s="207" t="s">
        <v>3</v>
      </c>
      <c r="C17" s="207"/>
      <c r="D17" s="207"/>
      <c r="E17" s="207"/>
      <c r="F17" s="113"/>
      <c r="G17" s="114"/>
      <c r="H17" s="114"/>
      <c r="I17" s="114"/>
      <c r="J17" s="114"/>
      <c r="K17" s="115"/>
    </row>
    <row r="18" spans="1:11" s="111" customFormat="1" ht="19.5" customHeight="1" x14ac:dyDescent="0.25">
      <c r="A18" s="112" t="s">
        <v>9</v>
      </c>
      <c r="B18" s="207" t="s">
        <v>7</v>
      </c>
      <c r="C18" s="207"/>
      <c r="D18" s="207"/>
      <c r="E18" s="207"/>
      <c r="F18" s="113"/>
      <c r="G18" s="114"/>
      <c r="H18" s="114"/>
      <c r="I18" s="114"/>
      <c r="J18" s="114"/>
      <c r="K18" s="115"/>
    </row>
    <row r="19" spans="1:11" s="111" customFormat="1" ht="19.5" customHeight="1" x14ac:dyDescent="0.25">
      <c r="A19" s="104" t="s">
        <v>67</v>
      </c>
      <c r="B19" s="116" t="s">
        <v>140</v>
      </c>
      <c r="C19" s="116"/>
      <c r="D19" s="116"/>
      <c r="E19" s="116"/>
      <c r="F19" s="113"/>
      <c r="G19" s="114"/>
      <c r="H19" s="114"/>
      <c r="I19" s="114"/>
      <c r="J19" s="114"/>
      <c r="K19" s="115"/>
    </row>
    <row r="20" spans="1:11" s="111" customFormat="1" ht="17.25" customHeight="1" x14ac:dyDescent="0.2">
      <c r="A20" s="104" t="s">
        <v>81</v>
      </c>
      <c r="B20" s="208" t="s">
        <v>8</v>
      </c>
      <c r="C20" s="208"/>
      <c r="D20" s="208"/>
      <c r="E20" s="208"/>
      <c r="F20" s="118"/>
      <c r="G20" s="119"/>
      <c r="H20" s="119"/>
      <c r="I20" s="119"/>
      <c r="J20" s="119"/>
    </row>
    <row r="21" spans="1:11" s="111" customFormat="1" ht="17.25" customHeight="1" x14ac:dyDescent="0.2">
      <c r="A21" s="104" t="s">
        <v>115</v>
      </c>
      <c r="B21" s="117" t="s">
        <v>128</v>
      </c>
      <c r="C21" s="117"/>
      <c r="D21" s="117"/>
      <c r="E21" s="117"/>
      <c r="F21" s="118"/>
      <c r="G21" s="119"/>
      <c r="H21" s="119"/>
      <c r="I21" s="119"/>
      <c r="J21" s="119"/>
      <c r="K21" s="120"/>
    </row>
    <row r="22" spans="1:11" s="111" customFormat="1" ht="17.25" customHeight="1" x14ac:dyDescent="0.2">
      <c r="A22" s="104" t="s">
        <v>124</v>
      </c>
      <c r="B22" s="117" t="s">
        <v>135</v>
      </c>
      <c r="C22" s="117"/>
      <c r="D22" s="117"/>
      <c r="E22" s="117"/>
      <c r="F22" s="118"/>
      <c r="G22" s="119"/>
      <c r="H22" s="119"/>
      <c r="I22" s="119"/>
      <c r="J22" s="119"/>
    </row>
    <row r="23" spans="1:11" s="111" customFormat="1" ht="17.25" customHeight="1" thickBot="1" x14ac:dyDescent="0.25">
      <c r="A23" s="104" t="s">
        <v>132</v>
      </c>
      <c r="B23" s="117" t="s">
        <v>136</v>
      </c>
      <c r="C23" s="117"/>
      <c r="D23" s="117"/>
      <c r="E23" s="117"/>
      <c r="F23" s="118"/>
      <c r="G23" s="119"/>
      <c r="H23" s="119"/>
      <c r="I23" s="119"/>
      <c r="J23" s="119"/>
      <c r="K23" s="120"/>
    </row>
    <row r="24" spans="1:11" ht="17.25" customHeight="1" thickBot="1" x14ac:dyDescent="0.3">
      <c r="A24" s="245" t="s">
        <v>274</v>
      </c>
      <c r="B24" s="246"/>
      <c r="C24" s="246"/>
      <c r="D24" s="246"/>
      <c r="E24" s="247"/>
      <c r="F24" s="101"/>
      <c r="G24" s="7"/>
      <c r="H24" s="7"/>
      <c r="I24" s="7"/>
      <c r="J24" s="7"/>
      <c r="K24" s="26"/>
    </row>
    <row r="25" spans="1:11" s="111" customFormat="1" ht="17.25" customHeight="1" thickBot="1" x14ac:dyDescent="0.25">
      <c r="A25" s="104" t="s">
        <v>4</v>
      </c>
      <c r="B25" s="105" t="s">
        <v>272</v>
      </c>
      <c r="C25" s="106"/>
      <c r="D25" s="106"/>
      <c r="E25" s="106"/>
      <c r="F25" s="118"/>
      <c r="G25" s="119"/>
      <c r="H25" s="119"/>
      <c r="I25" s="119"/>
      <c r="J25" s="119"/>
      <c r="K25" s="120"/>
    </row>
    <row r="26" spans="1:11" ht="17.25" customHeight="1" thickBot="1" x14ac:dyDescent="0.3">
      <c r="A26" s="178" t="s">
        <v>303</v>
      </c>
      <c r="B26" s="179"/>
      <c r="C26" s="179"/>
      <c r="D26" s="179"/>
      <c r="E26" s="180"/>
      <c r="F26" s="101"/>
      <c r="G26" s="7"/>
      <c r="H26" s="7"/>
      <c r="I26" s="7"/>
      <c r="J26" s="7"/>
      <c r="K26" s="26"/>
    </row>
    <row r="27" spans="1:11" s="111" customFormat="1" ht="17.25" customHeight="1" x14ac:dyDescent="0.2">
      <c r="A27" s="104" t="s">
        <v>4</v>
      </c>
      <c r="B27" s="105" t="s">
        <v>275</v>
      </c>
      <c r="C27" s="106"/>
      <c r="D27" s="106"/>
      <c r="E27" s="106"/>
      <c r="F27" s="118"/>
      <c r="G27" s="119"/>
      <c r="H27" s="119"/>
      <c r="I27" s="119"/>
      <c r="J27" s="119"/>
      <c r="K27" s="120"/>
    </row>
    <row r="28" spans="1:11" s="111" customFormat="1" ht="17.25" customHeight="1" x14ac:dyDescent="0.2">
      <c r="A28" s="104" t="s">
        <v>5</v>
      </c>
      <c r="B28" s="105" t="s">
        <v>279</v>
      </c>
      <c r="C28" s="106"/>
      <c r="D28" s="106"/>
      <c r="E28" s="106"/>
      <c r="F28" s="118"/>
      <c r="G28" s="119"/>
      <c r="H28" s="119"/>
      <c r="I28" s="119"/>
      <c r="J28" s="119"/>
      <c r="K28" s="120"/>
    </row>
    <row r="29" spans="1:11" s="111" customFormat="1" ht="17.25" customHeight="1" x14ac:dyDescent="0.2">
      <c r="A29" s="104" t="s">
        <v>6</v>
      </c>
      <c r="B29" s="105" t="s">
        <v>285</v>
      </c>
      <c r="C29" s="106"/>
      <c r="D29" s="106"/>
      <c r="E29" s="106"/>
      <c r="F29" s="118"/>
      <c r="G29" s="119"/>
      <c r="H29" s="119"/>
      <c r="I29" s="119"/>
      <c r="J29" s="119"/>
      <c r="K29" s="120"/>
    </row>
    <row r="30" spans="1:11" ht="17.25" customHeight="1" thickBot="1" x14ac:dyDescent="0.3">
      <c r="A30" s="20"/>
      <c r="B30" s="16"/>
      <c r="C30" s="16"/>
      <c r="D30" s="16"/>
      <c r="E30" s="16"/>
      <c r="F30" s="7"/>
      <c r="G30" s="7"/>
      <c r="H30" s="7"/>
      <c r="I30" s="7"/>
      <c r="J30" s="7"/>
      <c r="K30" s="26"/>
    </row>
    <row r="31" spans="1:11" ht="17.25" customHeight="1" x14ac:dyDescent="0.25">
      <c r="A31" s="221" t="s">
        <v>220</v>
      </c>
      <c r="B31" s="222"/>
      <c r="C31" s="222"/>
      <c r="D31" s="94"/>
      <c r="E31" s="94"/>
      <c r="F31" s="95"/>
      <c r="G31" s="95"/>
      <c r="H31" s="95"/>
      <c r="I31" s="95"/>
      <c r="J31" s="95"/>
      <c r="K31" s="96"/>
    </row>
    <row r="32" spans="1:11" ht="17.25" customHeight="1" x14ac:dyDescent="0.25">
      <c r="A32" s="223" t="s">
        <v>263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7.25" customHeight="1" x14ac:dyDescent="0.25">
      <c r="A33" s="223" t="s">
        <v>264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7.25" customHeight="1" x14ac:dyDescent="0.25">
      <c r="A34" s="97" t="s">
        <v>265</v>
      </c>
      <c r="B34" s="21"/>
      <c r="C34" s="21"/>
      <c r="D34" s="21"/>
      <c r="E34" s="21"/>
      <c r="F34" s="21"/>
      <c r="G34" s="21"/>
      <c r="H34" s="21"/>
      <c r="I34" s="21"/>
      <c r="J34" s="21"/>
      <c r="K34" s="98"/>
    </row>
    <row r="35" spans="1:11" ht="17.25" customHeight="1" x14ac:dyDescent="0.25">
      <c r="A35" s="97" t="s">
        <v>304</v>
      </c>
      <c r="B35" s="21"/>
      <c r="C35" s="21"/>
      <c r="D35" s="21"/>
      <c r="E35" s="21"/>
      <c r="F35" s="21"/>
      <c r="G35" s="21"/>
      <c r="H35" s="21"/>
      <c r="I35" s="21"/>
      <c r="J35" s="21"/>
      <c r="K35" s="98"/>
    </row>
    <row r="36" spans="1:11" ht="17.25" customHeight="1" x14ac:dyDescent="0.25">
      <c r="A36" s="223" t="s">
        <v>262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7.25" customHeight="1" thickBot="1" x14ac:dyDescent="0.3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23.25" customHeight="1" thickBot="1" x14ac:dyDescent="0.3">
      <c r="A38" s="20"/>
      <c r="B38" s="16"/>
      <c r="C38" s="16"/>
      <c r="D38" s="16"/>
      <c r="E38" s="16"/>
      <c r="F38" s="7"/>
      <c r="G38" s="7"/>
      <c r="H38" s="7"/>
      <c r="I38" s="7"/>
      <c r="J38" s="7"/>
    </row>
    <row r="39" spans="1:11" x14ac:dyDescent="0.25">
      <c r="A39" s="23" t="s">
        <v>4</v>
      </c>
      <c r="B39" s="209" t="s">
        <v>66</v>
      </c>
      <c r="C39" s="210"/>
      <c r="D39" s="210"/>
      <c r="E39" s="210"/>
      <c r="F39" s="210"/>
      <c r="G39" s="210"/>
      <c r="H39" s="210"/>
      <c r="I39" s="211"/>
      <c r="J39" s="130" t="s">
        <v>10</v>
      </c>
      <c r="K39" s="146" t="s">
        <v>11</v>
      </c>
    </row>
    <row r="40" spans="1:11" s="19" customFormat="1" x14ac:dyDescent="0.25">
      <c r="A40" s="121" t="s">
        <v>17</v>
      </c>
      <c r="B40" s="212" t="s">
        <v>155</v>
      </c>
      <c r="C40" s="213"/>
      <c r="D40" s="213"/>
      <c r="E40" s="213"/>
      <c r="F40" s="213"/>
      <c r="G40" s="213"/>
      <c r="H40" s="213"/>
      <c r="I40" s="214"/>
      <c r="J40" s="131" t="s">
        <v>14</v>
      </c>
      <c r="K40" s="147">
        <v>18.440000000000001</v>
      </c>
    </row>
    <row r="41" spans="1:11" s="19" customFormat="1" x14ac:dyDescent="0.25">
      <c r="A41" s="122" t="s">
        <v>18</v>
      </c>
      <c r="B41" s="204" t="s">
        <v>160</v>
      </c>
      <c r="C41" s="205"/>
      <c r="D41" s="205"/>
      <c r="E41" s="205"/>
      <c r="F41" s="205"/>
      <c r="G41" s="205"/>
      <c r="H41" s="205"/>
      <c r="I41" s="206"/>
      <c r="J41" s="132" t="s">
        <v>14</v>
      </c>
      <c r="K41" s="147">
        <v>19.79</v>
      </c>
    </row>
    <row r="42" spans="1:11" s="19" customFormat="1" ht="30" customHeight="1" x14ac:dyDescent="0.25">
      <c r="A42" s="121" t="s">
        <v>19</v>
      </c>
      <c r="B42" s="215" t="s">
        <v>156</v>
      </c>
      <c r="C42" s="216"/>
      <c r="D42" s="216"/>
      <c r="E42" s="216"/>
      <c r="F42" s="216"/>
      <c r="G42" s="216"/>
      <c r="H42" s="216"/>
      <c r="I42" s="217"/>
      <c r="J42" s="131" t="s">
        <v>14</v>
      </c>
      <c r="K42" s="147">
        <v>27.68</v>
      </c>
    </row>
    <row r="43" spans="1:11" x14ac:dyDescent="0.25">
      <c r="A43" s="121" t="s">
        <v>113</v>
      </c>
      <c r="B43" s="163" t="s">
        <v>134</v>
      </c>
      <c r="C43" s="164"/>
      <c r="D43" s="164"/>
      <c r="E43" s="164"/>
      <c r="F43" s="164"/>
      <c r="G43" s="164"/>
      <c r="H43" s="164"/>
      <c r="I43" s="165"/>
      <c r="J43" s="133" t="s">
        <v>14</v>
      </c>
      <c r="K43" s="148">
        <v>1.86</v>
      </c>
    </row>
    <row r="44" spans="1:11" ht="15.75" thickBot="1" x14ac:dyDescent="0.3">
      <c r="A44" s="3"/>
    </row>
    <row r="45" spans="1:11" x14ac:dyDescent="0.25">
      <c r="A45" s="23" t="s">
        <v>5</v>
      </c>
      <c r="B45" s="218" t="s">
        <v>76</v>
      </c>
      <c r="C45" s="219"/>
      <c r="D45" s="219"/>
      <c r="E45" s="219"/>
      <c r="F45" s="219"/>
      <c r="G45" s="219"/>
      <c r="H45" s="219"/>
      <c r="I45" s="219"/>
      <c r="J45" s="220"/>
      <c r="K45" s="149" t="s">
        <v>102</v>
      </c>
    </row>
    <row r="46" spans="1:11" s="19" customFormat="1" x14ac:dyDescent="0.25">
      <c r="A46" s="121" t="s">
        <v>105</v>
      </c>
      <c r="B46" s="204" t="s">
        <v>178</v>
      </c>
      <c r="C46" s="205"/>
      <c r="D46" s="205"/>
      <c r="E46" s="205"/>
      <c r="F46" s="205"/>
      <c r="G46" s="205"/>
      <c r="H46" s="205"/>
      <c r="I46" s="205"/>
      <c r="J46" s="206"/>
      <c r="K46" s="121" t="s">
        <v>103</v>
      </c>
    </row>
    <row r="47" spans="1:11" s="19" customFormat="1" x14ac:dyDescent="0.25">
      <c r="A47" s="122" t="s">
        <v>106</v>
      </c>
      <c r="B47" s="204" t="s">
        <v>172</v>
      </c>
      <c r="C47" s="205"/>
      <c r="D47" s="205"/>
      <c r="E47" s="205"/>
      <c r="F47" s="205"/>
      <c r="G47" s="205"/>
      <c r="H47" s="205"/>
      <c r="I47" s="205"/>
      <c r="J47" s="206"/>
      <c r="K47" s="121" t="s">
        <v>104</v>
      </c>
    </row>
    <row r="48" spans="1:11" s="19" customFormat="1" x14ac:dyDescent="0.25">
      <c r="A48" s="121" t="s">
        <v>107</v>
      </c>
      <c r="B48" s="204" t="s">
        <v>171</v>
      </c>
      <c r="C48" s="205"/>
      <c r="D48" s="205"/>
      <c r="E48" s="205"/>
      <c r="F48" s="205"/>
      <c r="G48" s="205"/>
      <c r="H48" s="205"/>
      <c r="I48" s="205"/>
      <c r="J48" s="206"/>
      <c r="K48" s="121" t="s">
        <v>104</v>
      </c>
    </row>
    <row r="49" spans="1:11" s="19" customFormat="1" x14ac:dyDescent="0.25">
      <c r="A49" s="121" t="s">
        <v>108</v>
      </c>
      <c r="B49" s="204" t="s">
        <v>173</v>
      </c>
      <c r="C49" s="205"/>
      <c r="D49" s="205"/>
      <c r="E49" s="205"/>
      <c r="F49" s="205"/>
      <c r="G49" s="205"/>
      <c r="H49" s="205"/>
      <c r="I49" s="205"/>
      <c r="J49" s="206"/>
      <c r="K49" s="121" t="s">
        <v>174</v>
      </c>
    </row>
    <row r="50" spans="1:11" s="19" customFormat="1" x14ac:dyDescent="0.25">
      <c r="A50" s="121" t="s">
        <v>109</v>
      </c>
      <c r="B50" s="204" t="s">
        <v>191</v>
      </c>
      <c r="C50" s="205"/>
      <c r="D50" s="205"/>
      <c r="E50" s="205"/>
      <c r="F50" s="205"/>
      <c r="G50" s="205"/>
      <c r="H50" s="205"/>
      <c r="I50" s="205"/>
      <c r="J50" s="206"/>
      <c r="K50" s="121" t="s">
        <v>110</v>
      </c>
    </row>
    <row r="51" spans="1:11" s="19" customFormat="1" x14ac:dyDescent="0.25">
      <c r="A51" s="122" t="s">
        <v>175</v>
      </c>
      <c r="B51" s="204" t="s">
        <v>190</v>
      </c>
      <c r="C51" s="205"/>
      <c r="D51" s="205"/>
      <c r="E51" s="205"/>
      <c r="F51" s="205"/>
      <c r="G51" s="205"/>
      <c r="H51" s="205"/>
      <c r="I51" s="205"/>
      <c r="J51" s="206"/>
      <c r="K51" s="121" t="s">
        <v>110</v>
      </c>
    </row>
    <row r="52" spans="1:11" s="19" customFormat="1" x14ac:dyDescent="0.25">
      <c r="A52" s="122" t="s">
        <v>176</v>
      </c>
      <c r="B52" s="204" t="s">
        <v>184</v>
      </c>
      <c r="C52" s="205"/>
      <c r="D52" s="205"/>
      <c r="E52" s="205"/>
      <c r="F52" s="205"/>
      <c r="G52" s="205"/>
      <c r="H52" s="205"/>
      <c r="I52" s="205"/>
      <c r="J52" s="206"/>
      <c r="K52" s="121" t="s">
        <v>183</v>
      </c>
    </row>
    <row r="53" spans="1:11" s="19" customFormat="1" x14ac:dyDescent="0.25">
      <c r="A53" s="122" t="s">
        <v>177</v>
      </c>
      <c r="B53" s="204" t="s">
        <v>179</v>
      </c>
      <c r="C53" s="205"/>
      <c r="D53" s="205"/>
      <c r="E53" s="205"/>
      <c r="F53" s="205"/>
      <c r="G53" s="205"/>
      <c r="H53" s="205"/>
      <c r="I53" s="205"/>
      <c r="J53" s="206"/>
      <c r="K53" s="121" t="s">
        <v>111</v>
      </c>
    </row>
    <row r="54" spans="1:11" s="19" customFormat="1" x14ac:dyDescent="0.25">
      <c r="A54" s="122" t="s">
        <v>186</v>
      </c>
      <c r="B54" s="204" t="s">
        <v>185</v>
      </c>
      <c r="C54" s="205"/>
      <c r="D54" s="205"/>
      <c r="E54" s="205"/>
      <c r="F54" s="205"/>
      <c r="G54" s="205"/>
      <c r="H54" s="205"/>
      <c r="I54" s="205"/>
      <c r="J54" s="206"/>
      <c r="K54" s="121" t="s">
        <v>182</v>
      </c>
    </row>
    <row r="55" spans="1:11" s="19" customFormat="1" x14ac:dyDescent="0.25">
      <c r="A55" s="122" t="s">
        <v>187</v>
      </c>
      <c r="B55" s="204" t="s">
        <v>180</v>
      </c>
      <c r="C55" s="205"/>
      <c r="D55" s="205"/>
      <c r="E55" s="205"/>
      <c r="F55" s="205"/>
      <c r="G55" s="205"/>
      <c r="H55" s="205"/>
      <c r="I55" s="205"/>
      <c r="J55" s="206"/>
      <c r="K55" s="121" t="s">
        <v>182</v>
      </c>
    </row>
    <row r="56" spans="1:11" s="19" customFormat="1" x14ac:dyDescent="0.25">
      <c r="A56" s="122" t="s">
        <v>188</v>
      </c>
      <c r="B56" s="204" t="s">
        <v>189</v>
      </c>
      <c r="C56" s="205"/>
      <c r="D56" s="205"/>
      <c r="E56" s="205"/>
      <c r="F56" s="205"/>
      <c r="G56" s="205"/>
      <c r="H56" s="205"/>
      <c r="I56" s="205"/>
      <c r="J56" s="206"/>
      <c r="K56" s="121" t="s">
        <v>182</v>
      </c>
    </row>
    <row r="57" spans="1:11" s="19" customFormat="1" x14ac:dyDescent="0.25">
      <c r="A57" s="122" t="s">
        <v>192</v>
      </c>
      <c r="B57" s="204" t="s">
        <v>181</v>
      </c>
      <c r="C57" s="205"/>
      <c r="D57" s="205"/>
      <c r="E57" s="205"/>
      <c r="F57" s="205"/>
      <c r="G57" s="205"/>
      <c r="H57" s="205"/>
      <c r="I57" s="205"/>
      <c r="J57" s="206"/>
      <c r="K57" s="121" t="s">
        <v>183</v>
      </c>
    </row>
    <row r="58" spans="1:11" ht="15.75" thickBot="1" x14ac:dyDescent="0.3">
      <c r="A58" s="3"/>
    </row>
    <row r="59" spans="1:11" ht="15.75" thickBot="1" x14ac:dyDescent="0.3">
      <c r="A59" s="23" t="s">
        <v>6</v>
      </c>
      <c r="B59" s="197" t="s">
        <v>3</v>
      </c>
      <c r="C59" s="198"/>
      <c r="D59" s="198"/>
      <c r="E59" s="198"/>
      <c r="F59" s="198"/>
      <c r="G59" s="198"/>
      <c r="H59" s="198"/>
      <c r="I59" s="199"/>
      <c r="J59" s="134" t="s">
        <v>10</v>
      </c>
      <c r="K59" s="150" t="s">
        <v>11</v>
      </c>
    </row>
    <row r="60" spans="1:11" x14ac:dyDescent="0.25">
      <c r="A60" s="13" t="s">
        <v>25</v>
      </c>
      <c r="B60" s="236" t="s">
        <v>12</v>
      </c>
      <c r="C60" s="237"/>
      <c r="D60" s="237"/>
      <c r="E60" s="237"/>
      <c r="F60" s="237"/>
      <c r="G60" s="237"/>
      <c r="H60" s="237"/>
      <c r="I60" s="238"/>
      <c r="J60" s="135" t="s">
        <v>14</v>
      </c>
      <c r="K60" s="147">
        <v>26.13</v>
      </c>
    </row>
    <row r="61" spans="1:11" x14ac:dyDescent="0.25">
      <c r="A61" s="13" t="s">
        <v>26</v>
      </c>
      <c r="B61" s="248" t="s">
        <v>296</v>
      </c>
      <c r="C61" s="248"/>
      <c r="D61" s="248"/>
      <c r="E61" s="248"/>
      <c r="F61" s="248"/>
      <c r="G61" s="248"/>
      <c r="H61" s="248"/>
      <c r="I61" s="249"/>
      <c r="J61" s="135" t="s">
        <v>227</v>
      </c>
      <c r="K61" s="147">
        <v>1.31</v>
      </c>
    </row>
    <row r="62" spans="1:11" x14ac:dyDescent="0.25">
      <c r="A62" s="13" t="s">
        <v>27</v>
      </c>
      <c r="B62" s="188" t="s">
        <v>15</v>
      </c>
      <c r="C62" s="188"/>
      <c r="D62" s="188"/>
      <c r="E62" s="188"/>
      <c r="F62" s="188"/>
      <c r="G62" s="188"/>
      <c r="H62" s="188"/>
      <c r="I62" s="188"/>
      <c r="J62" s="133" t="s">
        <v>14</v>
      </c>
      <c r="K62" s="148">
        <v>31.11</v>
      </c>
    </row>
    <row r="63" spans="1:11" x14ac:dyDescent="0.25">
      <c r="A63" s="13" t="s">
        <v>28</v>
      </c>
      <c r="B63" s="166" t="s">
        <v>13</v>
      </c>
      <c r="C63" s="167"/>
      <c r="D63" s="167"/>
      <c r="E63" s="167"/>
      <c r="F63" s="167"/>
      <c r="G63" s="167"/>
      <c r="H63" s="167"/>
      <c r="I63" s="168"/>
      <c r="J63" s="135" t="s">
        <v>14</v>
      </c>
      <c r="K63" s="147">
        <v>32.380000000000003</v>
      </c>
    </row>
    <row r="64" spans="1:11" x14ac:dyDescent="0.25">
      <c r="A64" s="13" t="s">
        <v>29</v>
      </c>
      <c r="B64" s="163" t="s">
        <v>148</v>
      </c>
      <c r="C64" s="164"/>
      <c r="D64" s="164"/>
      <c r="E64" s="164"/>
      <c r="F64" s="164"/>
      <c r="G64" s="164"/>
      <c r="H64" s="164"/>
      <c r="I64" s="165"/>
      <c r="J64" s="135" t="s">
        <v>14</v>
      </c>
      <c r="K64" s="147">
        <v>45.1</v>
      </c>
    </row>
    <row r="65" spans="1:11" x14ac:dyDescent="0.25">
      <c r="A65" s="13" t="s">
        <v>30</v>
      </c>
      <c r="B65" s="163" t="s">
        <v>196</v>
      </c>
      <c r="C65" s="164"/>
      <c r="D65" s="164"/>
      <c r="E65" s="164"/>
      <c r="F65" s="164"/>
      <c r="G65" s="164"/>
      <c r="H65" s="164"/>
      <c r="I65" s="165"/>
      <c r="J65" s="135" t="s">
        <v>14</v>
      </c>
      <c r="K65" s="147">
        <v>48.6</v>
      </c>
    </row>
    <row r="66" spans="1:11" x14ac:dyDescent="0.25">
      <c r="A66" s="13" t="s">
        <v>31</v>
      </c>
      <c r="B66" s="166" t="s">
        <v>149</v>
      </c>
      <c r="C66" s="167"/>
      <c r="D66" s="167"/>
      <c r="E66" s="167"/>
      <c r="F66" s="167"/>
      <c r="G66" s="167"/>
      <c r="H66" s="167"/>
      <c r="I66" s="168"/>
      <c r="J66" s="135" t="s">
        <v>14</v>
      </c>
      <c r="K66" s="147">
        <v>53.07</v>
      </c>
    </row>
    <row r="67" spans="1:11" x14ac:dyDescent="0.25">
      <c r="A67" s="13" t="s">
        <v>33</v>
      </c>
      <c r="B67" s="163" t="s">
        <v>150</v>
      </c>
      <c r="C67" s="164"/>
      <c r="D67" s="164"/>
      <c r="E67" s="164"/>
      <c r="F67" s="164"/>
      <c r="G67" s="164"/>
      <c r="H67" s="164"/>
      <c r="I67" s="165"/>
      <c r="J67" s="133" t="s">
        <v>14</v>
      </c>
      <c r="K67" s="148">
        <v>55.6</v>
      </c>
    </row>
    <row r="68" spans="1:11" x14ac:dyDescent="0.25">
      <c r="A68" s="13" t="s">
        <v>34</v>
      </c>
      <c r="B68" s="166" t="s">
        <v>157</v>
      </c>
      <c r="C68" s="167"/>
      <c r="D68" s="167"/>
      <c r="E68" s="167"/>
      <c r="F68" s="167"/>
      <c r="G68" s="167"/>
      <c r="H68" s="167"/>
      <c r="I68" s="168"/>
      <c r="J68" s="135" t="s">
        <v>14</v>
      </c>
      <c r="K68" s="147">
        <v>65.989999999999995</v>
      </c>
    </row>
    <row r="69" spans="1:11" x14ac:dyDescent="0.25">
      <c r="A69" s="13" t="s">
        <v>37</v>
      </c>
      <c r="B69" s="163" t="s">
        <v>24</v>
      </c>
      <c r="C69" s="164"/>
      <c r="D69" s="164"/>
      <c r="E69" s="164"/>
      <c r="F69" s="164"/>
      <c r="G69" s="164"/>
      <c r="H69" s="164"/>
      <c r="I69" s="165"/>
      <c r="J69" s="133" t="s">
        <v>14</v>
      </c>
      <c r="K69" s="148">
        <v>49.01</v>
      </c>
    </row>
    <row r="70" spans="1:11" x14ac:dyDescent="0.25">
      <c r="A70" s="13" t="s">
        <v>38</v>
      </c>
      <c r="B70" s="163" t="s">
        <v>63</v>
      </c>
      <c r="C70" s="164"/>
      <c r="D70" s="164"/>
      <c r="E70" s="164"/>
      <c r="F70" s="164"/>
      <c r="G70" s="164"/>
      <c r="H70" s="164"/>
      <c r="I70" s="165"/>
      <c r="J70" s="133" t="s">
        <v>14</v>
      </c>
      <c r="K70" s="148">
        <v>89.72</v>
      </c>
    </row>
    <row r="71" spans="1:11" x14ac:dyDescent="0.25">
      <c r="A71" s="13" t="s">
        <v>39</v>
      </c>
      <c r="B71" s="163" t="s">
        <v>169</v>
      </c>
      <c r="C71" s="164"/>
      <c r="D71" s="164"/>
      <c r="E71" s="164"/>
      <c r="F71" s="164"/>
      <c r="G71" s="164"/>
      <c r="H71" s="164"/>
      <c r="I71" s="165"/>
      <c r="J71" s="135" t="s">
        <v>14</v>
      </c>
      <c r="K71" s="147">
        <v>50.02</v>
      </c>
    </row>
    <row r="72" spans="1:11" x14ac:dyDescent="0.25">
      <c r="A72" s="13" t="s">
        <v>40</v>
      </c>
      <c r="B72" s="167" t="s">
        <v>16</v>
      </c>
      <c r="C72" s="167"/>
      <c r="D72" s="167"/>
      <c r="E72" s="167"/>
      <c r="F72" s="167"/>
      <c r="G72" s="167"/>
      <c r="H72" s="167"/>
      <c r="I72" s="168"/>
      <c r="J72" s="135" t="s">
        <v>14</v>
      </c>
      <c r="K72" s="147">
        <v>74.72</v>
      </c>
    </row>
    <row r="73" spans="1:11" x14ac:dyDescent="0.25">
      <c r="A73" s="13" t="s">
        <v>42</v>
      </c>
      <c r="B73" s="163" t="s">
        <v>151</v>
      </c>
      <c r="C73" s="164"/>
      <c r="D73" s="164"/>
      <c r="E73" s="164"/>
      <c r="F73" s="164"/>
      <c r="G73" s="164"/>
      <c r="H73" s="164"/>
      <c r="I73" s="165"/>
      <c r="J73" s="133" t="s">
        <v>14</v>
      </c>
      <c r="K73" s="148">
        <v>74.819999999999993</v>
      </c>
    </row>
    <row r="74" spans="1:11" x14ac:dyDescent="0.25">
      <c r="A74" s="13" t="s">
        <v>168</v>
      </c>
      <c r="B74" s="163" t="s">
        <v>297</v>
      </c>
      <c r="C74" s="164"/>
      <c r="D74" s="164"/>
      <c r="E74" s="164"/>
      <c r="F74" s="164"/>
      <c r="G74" s="164"/>
      <c r="H74" s="164"/>
      <c r="I74" s="165"/>
      <c r="J74" s="133" t="s">
        <v>227</v>
      </c>
      <c r="K74" s="147">
        <v>4.8600000000000003</v>
      </c>
    </row>
    <row r="75" spans="1:11" x14ac:dyDescent="0.25">
      <c r="A75" s="13" t="s">
        <v>195</v>
      </c>
      <c r="B75" s="166" t="s">
        <v>255</v>
      </c>
      <c r="C75" s="167"/>
      <c r="D75" s="167"/>
      <c r="E75" s="167"/>
      <c r="F75" s="167"/>
      <c r="G75" s="167"/>
      <c r="H75" s="167"/>
      <c r="I75" s="168"/>
      <c r="J75" s="135" t="s">
        <v>14</v>
      </c>
      <c r="K75" s="147">
        <v>36.57</v>
      </c>
    </row>
    <row r="76" spans="1:11" x14ac:dyDescent="0.25">
      <c r="A76" s="13" t="s">
        <v>77</v>
      </c>
      <c r="B76" s="163" t="s">
        <v>256</v>
      </c>
      <c r="C76" s="164"/>
      <c r="D76" s="164"/>
      <c r="E76" s="164"/>
      <c r="F76" s="164"/>
      <c r="G76" s="164"/>
      <c r="H76" s="164"/>
      <c r="I76" s="165"/>
      <c r="J76" s="135" t="s">
        <v>14</v>
      </c>
      <c r="K76" s="147">
        <v>40.21</v>
      </c>
    </row>
    <row r="77" spans="1:11" x14ac:dyDescent="0.25">
      <c r="A77" s="13" t="s">
        <v>78</v>
      </c>
      <c r="B77" s="163" t="s">
        <v>257</v>
      </c>
      <c r="C77" s="164"/>
      <c r="D77" s="164"/>
      <c r="E77" s="164"/>
      <c r="F77" s="164"/>
      <c r="G77" s="164"/>
      <c r="H77" s="164"/>
      <c r="I77" s="165"/>
      <c r="J77" s="133" t="s">
        <v>14</v>
      </c>
      <c r="K77" s="148">
        <v>43.47</v>
      </c>
    </row>
    <row r="78" spans="1:11" x14ac:dyDescent="0.25">
      <c r="A78" s="13" t="s">
        <v>228</v>
      </c>
      <c r="B78" s="163" t="s">
        <v>258</v>
      </c>
      <c r="C78" s="164"/>
      <c r="D78" s="164"/>
      <c r="E78" s="164"/>
      <c r="F78" s="164"/>
      <c r="G78" s="164"/>
      <c r="H78" s="164"/>
      <c r="I78" s="165"/>
      <c r="J78" s="133" t="s">
        <v>14</v>
      </c>
      <c r="K78" s="148">
        <v>51.08</v>
      </c>
    </row>
    <row r="79" spans="1:11" x14ac:dyDescent="0.25">
      <c r="A79" s="13" t="s">
        <v>229</v>
      </c>
      <c r="B79" s="190" t="s">
        <v>224</v>
      </c>
      <c r="C79" s="191"/>
      <c r="D79" s="191"/>
      <c r="E79" s="191"/>
      <c r="F79" s="191"/>
      <c r="G79" s="191"/>
      <c r="H79" s="191"/>
      <c r="I79" s="192"/>
      <c r="J79" s="136" t="s">
        <v>14</v>
      </c>
      <c r="K79" s="151">
        <v>59.4</v>
      </c>
    </row>
    <row r="80" spans="1:11" x14ac:dyDescent="0.25">
      <c r="A80" s="13" t="s">
        <v>259</v>
      </c>
      <c r="B80" s="190" t="s">
        <v>225</v>
      </c>
      <c r="C80" s="191"/>
      <c r="D80" s="191"/>
      <c r="E80" s="191"/>
      <c r="F80" s="191"/>
      <c r="G80" s="191"/>
      <c r="H80" s="191"/>
      <c r="I80" s="192"/>
      <c r="J80" s="136" t="s">
        <v>14</v>
      </c>
      <c r="K80" s="151">
        <v>57.2</v>
      </c>
    </row>
    <row r="81" spans="1:11" x14ac:dyDescent="0.25">
      <c r="A81" s="13" t="s">
        <v>295</v>
      </c>
      <c r="B81" s="190" t="s">
        <v>226</v>
      </c>
      <c r="C81" s="191"/>
      <c r="D81" s="191"/>
      <c r="E81" s="191"/>
      <c r="F81" s="191"/>
      <c r="G81" s="191"/>
      <c r="H81" s="191"/>
      <c r="I81" s="192"/>
      <c r="J81" s="136" t="s">
        <v>14</v>
      </c>
      <c r="K81" s="151">
        <v>49.5</v>
      </c>
    </row>
    <row r="82" spans="1:11" x14ac:dyDescent="0.25">
      <c r="A82" s="13" t="s">
        <v>298</v>
      </c>
      <c r="B82" s="190" t="s">
        <v>231</v>
      </c>
      <c r="C82" s="191"/>
      <c r="D82" s="191"/>
      <c r="E82" s="191"/>
      <c r="F82" s="191"/>
      <c r="G82" s="191"/>
      <c r="H82" s="191"/>
      <c r="I82" s="192"/>
      <c r="J82" s="136" t="s">
        <v>227</v>
      </c>
      <c r="K82" s="151">
        <v>1.54</v>
      </c>
    </row>
    <row r="83" spans="1:11" ht="16.5" customHeight="1" thickBot="1" x14ac:dyDescent="0.3">
      <c r="A83" s="14"/>
      <c r="B83" s="15"/>
      <c r="C83" s="15"/>
      <c r="D83" s="15"/>
      <c r="E83" s="15"/>
      <c r="F83" s="15"/>
      <c r="G83" s="15"/>
      <c r="H83" s="15"/>
      <c r="I83" s="15"/>
      <c r="J83" s="137"/>
      <c r="K83" s="17"/>
    </row>
    <row r="84" spans="1:11" ht="15.75" thickBot="1" x14ac:dyDescent="0.3">
      <c r="A84" s="24" t="s">
        <v>9</v>
      </c>
      <c r="B84" s="197" t="s">
        <v>7</v>
      </c>
      <c r="C84" s="198"/>
      <c r="D84" s="198"/>
      <c r="E84" s="198"/>
      <c r="F84" s="198"/>
      <c r="G84" s="198"/>
      <c r="H84" s="198"/>
      <c r="I84" s="199"/>
      <c r="J84" s="134" t="s">
        <v>10</v>
      </c>
      <c r="K84" s="152" t="s">
        <v>11</v>
      </c>
    </row>
    <row r="85" spans="1:11" x14ac:dyDescent="0.25">
      <c r="A85" s="123" t="s">
        <v>44</v>
      </c>
      <c r="B85" s="236" t="s">
        <v>32</v>
      </c>
      <c r="C85" s="237"/>
      <c r="D85" s="237"/>
      <c r="E85" s="237"/>
      <c r="F85" s="237"/>
      <c r="G85" s="237"/>
      <c r="H85" s="237"/>
      <c r="I85" s="238"/>
      <c r="J85" s="138" t="s">
        <v>14</v>
      </c>
      <c r="K85" s="153">
        <v>40.53</v>
      </c>
    </row>
    <row r="86" spans="1:11" x14ac:dyDescent="0.25">
      <c r="A86" s="124" t="s">
        <v>45</v>
      </c>
      <c r="B86" s="163" t="s">
        <v>35</v>
      </c>
      <c r="C86" s="164"/>
      <c r="D86" s="164"/>
      <c r="E86" s="164"/>
      <c r="F86" s="164"/>
      <c r="G86" s="164"/>
      <c r="H86" s="164"/>
      <c r="I86" s="165"/>
      <c r="J86" s="133" t="s">
        <v>14</v>
      </c>
      <c r="K86" s="154">
        <v>30.83</v>
      </c>
    </row>
    <row r="87" spans="1:11" x14ac:dyDescent="0.25">
      <c r="A87" s="125" t="s">
        <v>46</v>
      </c>
      <c r="B87" s="166" t="s">
        <v>36</v>
      </c>
      <c r="C87" s="167"/>
      <c r="D87" s="167"/>
      <c r="E87" s="167"/>
      <c r="F87" s="167"/>
      <c r="G87" s="167"/>
      <c r="H87" s="167"/>
      <c r="I87" s="168"/>
      <c r="J87" s="135" t="s">
        <v>14</v>
      </c>
      <c r="K87" s="155">
        <v>67.2</v>
      </c>
    </row>
    <row r="88" spans="1:11" x14ac:dyDescent="0.25">
      <c r="A88" s="124" t="s">
        <v>48</v>
      </c>
      <c r="B88" s="163" t="s">
        <v>41</v>
      </c>
      <c r="C88" s="164"/>
      <c r="D88" s="164"/>
      <c r="E88" s="164"/>
      <c r="F88" s="164"/>
      <c r="G88" s="164"/>
      <c r="H88" s="164"/>
      <c r="I88" s="165"/>
      <c r="J88" s="133" t="s">
        <v>14</v>
      </c>
      <c r="K88" s="154">
        <v>31.38</v>
      </c>
    </row>
    <row r="89" spans="1:11" x14ac:dyDescent="0.25">
      <c r="A89" s="126" t="s">
        <v>223</v>
      </c>
      <c r="B89" s="200" t="s">
        <v>261</v>
      </c>
      <c r="C89" s="201"/>
      <c r="D89" s="201"/>
      <c r="E89" s="201"/>
      <c r="F89" s="201"/>
      <c r="G89" s="201"/>
      <c r="H89" s="201"/>
      <c r="I89" s="202"/>
      <c r="J89" s="139" t="s">
        <v>14</v>
      </c>
      <c r="K89" s="156">
        <v>37.4</v>
      </c>
    </row>
    <row r="90" spans="1:11" x14ac:dyDescent="0.25">
      <c r="A90" s="126" t="s">
        <v>230</v>
      </c>
      <c r="B90" s="200" t="s">
        <v>232</v>
      </c>
      <c r="C90" s="201"/>
      <c r="D90" s="201"/>
      <c r="E90" s="201"/>
      <c r="F90" s="201"/>
      <c r="G90" s="201"/>
      <c r="H90" s="201"/>
      <c r="I90" s="202"/>
      <c r="J90" s="139" t="s">
        <v>14</v>
      </c>
      <c r="K90" s="156">
        <v>46.2</v>
      </c>
    </row>
    <row r="91" spans="1:11" x14ac:dyDescent="0.25">
      <c r="A91" s="126" t="s">
        <v>234</v>
      </c>
      <c r="B91" s="200" t="s">
        <v>233</v>
      </c>
      <c r="C91" s="201"/>
      <c r="D91" s="201"/>
      <c r="E91" s="201"/>
      <c r="F91" s="201"/>
      <c r="G91" s="201"/>
      <c r="H91" s="201"/>
      <c r="I91" s="202"/>
      <c r="J91" s="139" t="s">
        <v>14</v>
      </c>
      <c r="K91" s="156">
        <v>33</v>
      </c>
    </row>
    <row r="92" spans="1:11" x14ac:dyDescent="0.25">
      <c r="A92" s="126" t="s">
        <v>236</v>
      </c>
      <c r="B92" s="200" t="s">
        <v>235</v>
      </c>
      <c r="C92" s="201"/>
      <c r="D92" s="201"/>
      <c r="E92" s="201"/>
      <c r="F92" s="201"/>
      <c r="G92" s="201"/>
      <c r="H92" s="201"/>
      <c r="I92" s="202"/>
      <c r="J92" s="139" t="s">
        <v>14</v>
      </c>
      <c r="K92" s="156">
        <v>40.700000000000003</v>
      </c>
    </row>
    <row r="93" spans="1:11" x14ac:dyDescent="0.25">
      <c r="A93" s="126" t="s">
        <v>236</v>
      </c>
      <c r="B93" s="200" t="s">
        <v>237</v>
      </c>
      <c r="C93" s="201"/>
      <c r="D93" s="201"/>
      <c r="E93" s="201"/>
      <c r="F93" s="201"/>
      <c r="G93" s="201"/>
      <c r="H93" s="201"/>
      <c r="I93" s="202"/>
      <c r="J93" s="139" t="s">
        <v>14</v>
      </c>
      <c r="K93" s="156">
        <v>44</v>
      </c>
    </row>
    <row r="94" spans="1:11" x14ac:dyDescent="0.25">
      <c r="A94" s="126" t="s">
        <v>236</v>
      </c>
      <c r="B94" s="200" t="s">
        <v>238</v>
      </c>
      <c r="C94" s="201"/>
      <c r="D94" s="201"/>
      <c r="E94" s="201"/>
      <c r="F94" s="201"/>
      <c r="G94" s="201"/>
      <c r="H94" s="201"/>
      <c r="I94" s="202"/>
      <c r="J94" s="139" t="s">
        <v>14</v>
      </c>
      <c r="K94" s="156">
        <v>59.4</v>
      </c>
    </row>
    <row r="95" spans="1:11" x14ac:dyDescent="0.25">
      <c r="A95" s="126" t="s">
        <v>60</v>
      </c>
      <c r="B95" s="200" t="s">
        <v>239</v>
      </c>
      <c r="C95" s="201"/>
      <c r="D95" s="201"/>
      <c r="E95" s="201"/>
      <c r="F95" s="201"/>
      <c r="G95" s="201"/>
      <c r="H95" s="201"/>
      <c r="I95" s="202"/>
      <c r="J95" s="139" t="s">
        <v>14</v>
      </c>
      <c r="K95" s="156">
        <v>59.4</v>
      </c>
    </row>
    <row r="96" spans="1:11" x14ac:dyDescent="0.25">
      <c r="A96" s="126" t="s">
        <v>240</v>
      </c>
      <c r="B96" s="200" t="s">
        <v>241</v>
      </c>
      <c r="C96" s="201"/>
      <c r="D96" s="201"/>
      <c r="E96" s="201"/>
      <c r="F96" s="201"/>
      <c r="G96" s="201"/>
      <c r="H96" s="201"/>
      <c r="I96" s="202"/>
      <c r="J96" s="139" t="s">
        <v>14</v>
      </c>
      <c r="K96" s="156">
        <v>33</v>
      </c>
    </row>
    <row r="97" spans="1:11" x14ac:dyDescent="0.25">
      <c r="A97" s="126" t="s">
        <v>79</v>
      </c>
      <c r="B97" s="200" t="s">
        <v>244</v>
      </c>
      <c r="C97" s="201"/>
      <c r="D97" s="201"/>
      <c r="E97" s="201"/>
      <c r="F97" s="201"/>
      <c r="G97" s="201"/>
      <c r="H97" s="201"/>
      <c r="I97" s="202"/>
      <c r="J97" s="139" t="s">
        <v>14</v>
      </c>
      <c r="K97" s="156">
        <v>38.5</v>
      </c>
    </row>
    <row r="98" spans="1:11" x14ac:dyDescent="0.25">
      <c r="A98" s="126" t="s">
        <v>242</v>
      </c>
      <c r="B98" s="200" t="s">
        <v>245</v>
      </c>
      <c r="C98" s="201"/>
      <c r="D98" s="201"/>
      <c r="E98" s="201"/>
      <c r="F98" s="201"/>
      <c r="G98" s="201"/>
      <c r="H98" s="201"/>
      <c r="I98" s="202"/>
      <c r="J98" s="139" t="s">
        <v>14</v>
      </c>
      <c r="K98" s="156">
        <v>38.5</v>
      </c>
    </row>
    <row r="99" spans="1:11" x14ac:dyDescent="0.25">
      <c r="A99" s="126" t="s">
        <v>80</v>
      </c>
      <c r="B99" s="200" t="s">
        <v>246</v>
      </c>
      <c r="C99" s="201"/>
      <c r="D99" s="201"/>
      <c r="E99" s="201"/>
      <c r="F99" s="201"/>
      <c r="G99" s="201"/>
      <c r="H99" s="201"/>
      <c r="I99" s="202"/>
      <c r="J99" s="139" t="s">
        <v>14</v>
      </c>
      <c r="K99" s="156">
        <v>11</v>
      </c>
    </row>
    <row r="100" spans="1:11" x14ac:dyDescent="0.25">
      <c r="A100" s="126" t="s">
        <v>243</v>
      </c>
      <c r="B100" s="200" t="s">
        <v>247</v>
      </c>
      <c r="C100" s="201"/>
      <c r="D100" s="201"/>
      <c r="E100" s="201"/>
      <c r="F100" s="201"/>
      <c r="G100" s="201"/>
      <c r="H100" s="201"/>
      <c r="I100" s="202"/>
      <c r="J100" s="139" t="s">
        <v>14</v>
      </c>
      <c r="K100" s="156">
        <v>13.2</v>
      </c>
    </row>
    <row r="101" spans="1:11" x14ac:dyDescent="0.25">
      <c r="A101" s="19"/>
      <c r="B101" s="25"/>
      <c r="C101" s="25"/>
      <c r="D101" s="25"/>
      <c r="E101" s="25"/>
      <c r="F101" s="25"/>
      <c r="G101" s="25"/>
      <c r="H101" s="25"/>
      <c r="I101" s="25"/>
      <c r="J101" s="140"/>
      <c r="K101" s="18"/>
    </row>
    <row r="102" spans="1:11" ht="9" customHeight="1" thickBot="1" x14ac:dyDescent="0.3">
      <c r="A102" s="14"/>
      <c r="B102" s="15"/>
      <c r="C102" s="15"/>
      <c r="D102" s="15"/>
      <c r="E102" s="15"/>
      <c r="F102" s="15"/>
      <c r="G102" s="15"/>
      <c r="H102" s="15"/>
      <c r="I102" s="15"/>
      <c r="J102" s="137"/>
      <c r="K102" s="17"/>
    </row>
    <row r="103" spans="1:11" ht="15.75" thickBot="1" x14ac:dyDescent="0.3">
      <c r="A103" s="24" t="s">
        <v>67</v>
      </c>
      <c r="B103" s="197" t="s">
        <v>140</v>
      </c>
      <c r="C103" s="198"/>
      <c r="D103" s="198"/>
      <c r="E103" s="198"/>
      <c r="F103" s="198"/>
      <c r="G103" s="198"/>
      <c r="H103" s="198"/>
      <c r="I103" s="199"/>
      <c r="J103" s="134" t="s">
        <v>10</v>
      </c>
      <c r="K103" s="152" t="s">
        <v>11</v>
      </c>
    </row>
    <row r="104" spans="1:11" x14ac:dyDescent="0.25">
      <c r="A104" s="127" t="s">
        <v>68</v>
      </c>
      <c r="B104" s="163" t="s">
        <v>152</v>
      </c>
      <c r="C104" s="164"/>
      <c r="D104" s="164"/>
      <c r="E104" s="164"/>
      <c r="F104" s="164"/>
      <c r="G104" s="164"/>
      <c r="H104" s="164"/>
      <c r="I104" s="165"/>
      <c r="J104" s="135" t="s">
        <v>14</v>
      </c>
      <c r="K104" s="147">
        <v>14.38</v>
      </c>
    </row>
    <row r="105" spans="1:11" x14ac:dyDescent="0.25">
      <c r="A105" s="127" t="s">
        <v>69</v>
      </c>
      <c r="B105" s="163" t="s">
        <v>153</v>
      </c>
      <c r="C105" s="164"/>
      <c r="D105" s="164"/>
      <c r="E105" s="164"/>
      <c r="F105" s="164"/>
      <c r="G105" s="164"/>
      <c r="H105" s="164"/>
      <c r="I105" s="165"/>
      <c r="J105" s="135" t="s">
        <v>14</v>
      </c>
      <c r="K105" s="147">
        <v>9.25</v>
      </c>
    </row>
    <row r="106" spans="1:11" x14ac:dyDescent="0.25">
      <c r="A106" s="127" t="s">
        <v>70</v>
      </c>
      <c r="B106" s="163" t="s">
        <v>158</v>
      </c>
      <c r="C106" s="164"/>
      <c r="D106" s="164"/>
      <c r="E106" s="164"/>
      <c r="F106" s="164"/>
      <c r="G106" s="164"/>
      <c r="H106" s="164"/>
      <c r="I106" s="165"/>
      <c r="J106" s="135" t="s">
        <v>14</v>
      </c>
      <c r="K106" s="147">
        <v>12.37</v>
      </c>
    </row>
    <row r="107" spans="1:11" x14ac:dyDescent="0.25">
      <c r="A107" s="127" t="s">
        <v>70</v>
      </c>
      <c r="B107" s="163" t="s">
        <v>159</v>
      </c>
      <c r="C107" s="164"/>
      <c r="D107" s="164"/>
      <c r="E107" s="164"/>
      <c r="F107" s="164"/>
      <c r="G107" s="164"/>
      <c r="H107" s="164"/>
      <c r="I107" s="165"/>
      <c r="J107" s="135" t="s">
        <v>14</v>
      </c>
      <c r="K107" s="147">
        <v>8.1</v>
      </c>
    </row>
    <row r="108" spans="1:11" x14ac:dyDescent="0.25">
      <c r="A108" s="127" t="s">
        <v>71</v>
      </c>
      <c r="B108" s="163" t="s">
        <v>21</v>
      </c>
      <c r="C108" s="164"/>
      <c r="D108" s="164"/>
      <c r="E108" s="164"/>
      <c r="F108" s="164"/>
      <c r="G108" s="164"/>
      <c r="H108" s="164"/>
      <c r="I108" s="165"/>
      <c r="J108" s="135" t="s">
        <v>14</v>
      </c>
      <c r="K108" s="147">
        <v>26.98</v>
      </c>
    </row>
    <row r="109" spans="1:11" x14ac:dyDescent="0.25">
      <c r="A109" s="127" t="s">
        <v>72</v>
      </c>
      <c r="B109" s="166" t="s">
        <v>20</v>
      </c>
      <c r="C109" s="167"/>
      <c r="D109" s="167"/>
      <c r="E109" s="167"/>
      <c r="F109" s="167"/>
      <c r="G109" s="167"/>
      <c r="H109" s="167"/>
      <c r="I109" s="168"/>
      <c r="J109" s="135" t="s">
        <v>14</v>
      </c>
      <c r="K109" s="147">
        <v>9.1999999999999993</v>
      </c>
    </row>
    <row r="110" spans="1:11" x14ac:dyDescent="0.25">
      <c r="A110" s="127" t="s">
        <v>73</v>
      </c>
      <c r="B110" s="163" t="s">
        <v>141</v>
      </c>
      <c r="C110" s="164"/>
      <c r="D110" s="164"/>
      <c r="E110" s="164"/>
      <c r="F110" s="164"/>
      <c r="G110" s="164"/>
      <c r="H110" s="164"/>
      <c r="I110" s="165"/>
      <c r="J110" s="135" t="s">
        <v>14</v>
      </c>
      <c r="K110" s="147">
        <v>18.88</v>
      </c>
    </row>
    <row r="111" spans="1:11" x14ac:dyDescent="0.25">
      <c r="A111" s="127" t="s">
        <v>74</v>
      </c>
      <c r="B111" s="163" t="s">
        <v>22</v>
      </c>
      <c r="C111" s="164"/>
      <c r="D111" s="164"/>
      <c r="E111" s="164"/>
      <c r="F111" s="164"/>
      <c r="G111" s="164"/>
      <c r="H111" s="164"/>
      <c r="I111" s="165"/>
      <c r="J111" s="135" t="s">
        <v>14</v>
      </c>
      <c r="K111" s="147">
        <v>2.89</v>
      </c>
    </row>
    <row r="112" spans="1:11" x14ac:dyDescent="0.25">
      <c r="A112" s="127" t="s">
        <v>75</v>
      </c>
      <c r="B112" s="163" t="s">
        <v>23</v>
      </c>
      <c r="C112" s="164"/>
      <c r="D112" s="164"/>
      <c r="E112" s="164"/>
      <c r="F112" s="164"/>
      <c r="G112" s="164"/>
      <c r="H112" s="164"/>
      <c r="I112" s="165"/>
      <c r="J112" s="135" t="s">
        <v>14</v>
      </c>
      <c r="K112" s="147">
        <v>7.13</v>
      </c>
    </row>
    <row r="113" spans="1:11" x14ac:dyDescent="0.25">
      <c r="A113" s="127" t="s">
        <v>166</v>
      </c>
      <c r="B113" s="163" t="s">
        <v>167</v>
      </c>
      <c r="C113" s="164"/>
      <c r="D113" s="164"/>
      <c r="E113" s="164"/>
      <c r="F113" s="164"/>
      <c r="G113" s="164"/>
      <c r="H113" s="164"/>
      <c r="I113" s="165"/>
      <c r="J113" s="135" t="s">
        <v>14</v>
      </c>
      <c r="K113" s="147">
        <v>9.98</v>
      </c>
    </row>
    <row r="114" spans="1:11" x14ac:dyDescent="0.25">
      <c r="A114" s="128" t="s">
        <v>248</v>
      </c>
      <c r="B114" s="200" t="s">
        <v>249</v>
      </c>
      <c r="C114" s="201"/>
      <c r="D114" s="201"/>
      <c r="E114" s="201"/>
      <c r="F114" s="201"/>
      <c r="G114" s="201"/>
      <c r="H114" s="201"/>
      <c r="I114" s="202"/>
      <c r="J114" s="136" t="s">
        <v>14</v>
      </c>
      <c r="K114" s="151">
        <v>60.5</v>
      </c>
    </row>
    <row r="115" spans="1:11" ht="13.5" customHeight="1" thickBot="1" x14ac:dyDescent="0.3">
      <c r="A115" s="3"/>
      <c r="J115" s="141"/>
      <c r="K115" s="18"/>
    </row>
    <row r="116" spans="1:11" ht="15.75" thickBot="1" x14ac:dyDescent="0.3">
      <c r="A116" s="24" t="s">
        <v>81</v>
      </c>
      <c r="B116" s="197" t="s">
        <v>43</v>
      </c>
      <c r="C116" s="198"/>
      <c r="D116" s="198"/>
      <c r="E116" s="198"/>
      <c r="F116" s="198"/>
      <c r="G116" s="198"/>
      <c r="H116" s="198"/>
      <c r="I116" s="199"/>
      <c r="J116" s="134" t="s">
        <v>10</v>
      </c>
      <c r="K116" s="152" t="s">
        <v>11</v>
      </c>
    </row>
    <row r="117" spans="1:11" x14ac:dyDescent="0.25">
      <c r="A117" s="127" t="s">
        <v>82</v>
      </c>
      <c r="B117" s="163" t="s">
        <v>154</v>
      </c>
      <c r="C117" s="164"/>
      <c r="D117" s="164"/>
      <c r="E117" s="164"/>
      <c r="F117" s="164"/>
      <c r="G117" s="164"/>
      <c r="H117" s="164"/>
      <c r="I117" s="165"/>
      <c r="J117" s="135" t="s">
        <v>14</v>
      </c>
      <c r="K117" s="147">
        <v>14.96</v>
      </c>
    </row>
    <row r="118" spans="1:11" x14ac:dyDescent="0.25">
      <c r="A118" s="121" t="s">
        <v>83</v>
      </c>
      <c r="B118" s="188" t="s">
        <v>142</v>
      </c>
      <c r="C118" s="188"/>
      <c r="D118" s="188"/>
      <c r="E118" s="188"/>
      <c r="F118" s="188"/>
      <c r="G118" s="188"/>
      <c r="H118" s="188"/>
      <c r="I118" s="188"/>
      <c r="J118" s="133" t="s">
        <v>14</v>
      </c>
      <c r="K118" s="148">
        <v>22.11</v>
      </c>
    </row>
    <row r="119" spans="1:11" x14ac:dyDescent="0.25">
      <c r="A119" s="127" t="s">
        <v>84</v>
      </c>
      <c r="B119" s="188" t="s">
        <v>59</v>
      </c>
      <c r="C119" s="188"/>
      <c r="D119" s="188"/>
      <c r="E119" s="188"/>
      <c r="F119" s="188"/>
      <c r="G119" s="188"/>
      <c r="H119" s="188"/>
      <c r="I119" s="188"/>
      <c r="J119" s="133" t="s">
        <v>14</v>
      </c>
      <c r="K119" s="148">
        <v>8.6</v>
      </c>
    </row>
    <row r="120" spans="1:11" x14ac:dyDescent="0.25">
      <c r="A120" s="121" t="s">
        <v>85</v>
      </c>
      <c r="B120" s="188" t="s">
        <v>47</v>
      </c>
      <c r="C120" s="188"/>
      <c r="D120" s="188"/>
      <c r="E120" s="188"/>
      <c r="F120" s="188"/>
      <c r="G120" s="188"/>
      <c r="H120" s="188"/>
      <c r="I120" s="188"/>
      <c r="J120" s="133" t="s">
        <v>14</v>
      </c>
      <c r="K120" s="148">
        <v>7.81</v>
      </c>
    </row>
    <row r="121" spans="1:11" x14ac:dyDescent="0.25">
      <c r="A121" s="127" t="s">
        <v>86</v>
      </c>
      <c r="B121" s="188" t="s">
        <v>49</v>
      </c>
      <c r="C121" s="188"/>
      <c r="D121" s="188"/>
      <c r="E121" s="188"/>
      <c r="F121" s="188"/>
      <c r="G121" s="188"/>
      <c r="H121" s="188"/>
      <c r="I121" s="188"/>
      <c r="J121" s="133" t="s">
        <v>14</v>
      </c>
      <c r="K121" s="148">
        <v>7.81</v>
      </c>
    </row>
    <row r="122" spans="1:11" x14ac:dyDescent="0.25">
      <c r="A122" s="121" t="s">
        <v>87</v>
      </c>
      <c r="B122" s="193" t="s">
        <v>50</v>
      </c>
      <c r="C122" s="193"/>
      <c r="D122" s="193"/>
      <c r="E122" s="193"/>
      <c r="F122" s="193"/>
      <c r="G122" s="193"/>
      <c r="H122" s="193"/>
      <c r="I122" s="193"/>
      <c r="J122" s="135" t="s">
        <v>14</v>
      </c>
      <c r="K122" s="147">
        <v>7.81</v>
      </c>
    </row>
    <row r="123" spans="1:11" x14ac:dyDescent="0.25">
      <c r="A123" s="121" t="s">
        <v>88</v>
      </c>
      <c r="B123" s="163" t="s">
        <v>61</v>
      </c>
      <c r="C123" s="164"/>
      <c r="D123" s="164"/>
      <c r="E123" s="164"/>
      <c r="F123" s="164"/>
      <c r="G123" s="164"/>
      <c r="H123" s="164"/>
      <c r="I123" s="165"/>
      <c r="J123" s="142" t="s">
        <v>14</v>
      </c>
      <c r="K123" s="148">
        <v>9.65</v>
      </c>
    </row>
    <row r="124" spans="1:11" x14ac:dyDescent="0.25">
      <c r="A124" s="121" t="s">
        <v>89</v>
      </c>
      <c r="B124" s="163" t="s">
        <v>62</v>
      </c>
      <c r="C124" s="164"/>
      <c r="D124" s="164"/>
      <c r="E124" s="164"/>
      <c r="F124" s="164"/>
      <c r="G124" s="164"/>
      <c r="H124" s="164"/>
      <c r="I124" s="165"/>
      <c r="J124" s="142" t="s">
        <v>14</v>
      </c>
      <c r="K124" s="148">
        <v>9.3800000000000008</v>
      </c>
    </row>
    <row r="125" spans="1:11" x14ac:dyDescent="0.25">
      <c r="A125" s="127" t="s">
        <v>90</v>
      </c>
      <c r="B125" s="193" t="s">
        <v>161</v>
      </c>
      <c r="C125" s="193"/>
      <c r="D125" s="193"/>
      <c r="E125" s="193"/>
      <c r="F125" s="193"/>
      <c r="G125" s="193"/>
      <c r="H125" s="193"/>
      <c r="I125" s="193"/>
      <c r="J125" s="143" t="s">
        <v>14</v>
      </c>
      <c r="K125" s="147">
        <v>15.09</v>
      </c>
    </row>
    <row r="126" spans="1:11" x14ac:dyDescent="0.25">
      <c r="A126" s="121" t="s">
        <v>91</v>
      </c>
      <c r="B126" s="193" t="s">
        <v>51</v>
      </c>
      <c r="C126" s="193"/>
      <c r="D126" s="193"/>
      <c r="E126" s="193"/>
      <c r="F126" s="193"/>
      <c r="G126" s="193"/>
      <c r="H126" s="193"/>
      <c r="I126" s="193"/>
      <c r="J126" s="135" t="s">
        <v>14</v>
      </c>
      <c r="K126" s="147">
        <v>15.62</v>
      </c>
    </row>
    <row r="127" spans="1:11" x14ac:dyDescent="0.25">
      <c r="A127" s="127" t="s">
        <v>92</v>
      </c>
      <c r="B127" s="188" t="s">
        <v>54</v>
      </c>
      <c r="C127" s="188"/>
      <c r="D127" s="188"/>
      <c r="E127" s="188"/>
      <c r="F127" s="188"/>
      <c r="G127" s="188"/>
      <c r="H127" s="188"/>
      <c r="I127" s="188"/>
      <c r="J127" s="135" t="s">
        <v>14</v>
      </c>
      <c r="K127" s="147">
        <v>15.62</v>
      </c>
    </row>
    <row r="128" spans="1:11" x14ac:dyDescent="0.25">
      <c r="A128" s="121" t="s">
        <v>93</v>
      </c>
      <c r="B128" s="188" t="s">
        <v>144</v>
      </c>
      <c r="C128" s="188"/>
      <c r="D128" s="188"/>
      <c r="E128" s="188"/>
      <c r="F128" s="188"/>
      <c r="G128" s="188"/>
      <c r="H128" s="188"/>
      <c r="I128" s="188"/>
      <c r="J128" s="133" t="s">
        <v>14</v>
      </c>
      <c r="K128" s="148">
        <v>10.73</v>
      </c>
    </row>
    <row r="129" spans="1:11" x14ac:dyDescent="0.25">
      <c r="A129" s="127" t="s">
        <v>94</v>
      </c>
      <c r="B129" s="188" t="s">
        <v>52</v>
      </c>
      <c r="C129" s="188"/>
      <c r="D129" s="188"/>
      <c r="E129" s="188"/>
      <c r="F129" s="188"/>
      <c r="G129" s="188"/>
      <c r="H129" s="188"/>
      <c r="I129" s="188"/>
      <c r="J129" s="133" t="s">
        <v>14</v>
      </c>
      <c r="K129" s="148">
        <v>11.03</v>
      </c>
    </row>
    <row r="130" spans="1:11" x14ac:dyDescent="0.25">
      <c r="A130" s="121" t="s">
        <v>95</v>
      </c>
      <c r="B130" s="188" t="s">
        <v>270</v>
      </c>
      <c r="C130" s="188"/>
      <c r="D130" s="188"/>
      <c r="E130" s="188"/>
      <c r="F130" s="188"/>
      <c r="G130" s="188"/>
      <c r="H130" s="188"/>
      <c r="I130" s="188"/>
      <c r="J130" s="133" t="s">
        <v>14</v>
      </c>
      <c r="K130" s="148">
        <v>14.09</v>
      </c>
    </row>
    <row r="131" spans="1:11" x14ac:dyDescent="0.25">
      <c r="A131" s="127" t="s">
        <v>96</v>
      </c>
      <c r="B131" s="188" t="s">
        <v>53</v>
      </c>
      <c r="C131" s="188"/>
      <c r="D131" s="188"/>
      <c r="E131" s="188"/>
      <c r="F131" s="188"/>
      <c r="G131" s="188"/>
      <c r="H131" s="188"/>
      <c r="I131" s="188"/>
      <c r="J131" s="133" t="s">
        <v>14</v>
      </c>
      <c r="K131" s="148">
        <v>8.98</v>
      </c>
    </row>
    <row r="132" spans="1:11" x14ac:dyDescent="0.25">
      <c r="A132" s="121" t="s">
        <v>97</v>
      </c>
      <c r="B132" s="163" t="s">
        <v>143</v>
      </c>
      <c r="C132" s="164"/>
      <c r="D132" s="164"/>
      <c r="E132" s="164"/>
      <c r="F132" s="164"/>
      <c r="G132" s="164"/>
      <c r="H132" s="164"/>
      <c r="I132" s="165"/>
      <c r="J132" s="133" t="s">
        <v>14</v>
      </c>
      <c r="K132" s="148">
        <v>7.18</v>
      </c>
    </row>
    <row r="133" spans="1:11" x14ac:dyDescent="0.25">
      <c r="A133" s="127" t="s">
        <v>98</v>
      </c>
      <c r="B133" s="193" t="s">
        <v>56</v>
      </c>
      <c r="C133" s="193"/>
      <c r="D133" s="193"/>
      <c r="E133" s="193"/>
      <c r="F133" s="193"/>
      <c r="G133" s="193"/>
      <c r="H133" s="193"/>
      <c r="I133" s="193"/>
      <c r="J133" s="135" t="s">
        <v>14</v>
      </c>
      <c r="K133" s="147">
        <v>8.0299999999999994</v>
      </c>
    </row>
    <row r="134" spans="1:11" x14ac:dyDescent="0.25">
      <c r="A134" s="121" t="s">
        <v>99</v>
      </c>
      <c r="B134" s="188" t="s">
        <v>57</v>
      </c>
      <c r="C134" s="188"/>
      <c r="D134" s="188"/>
      <c r="E134" s="188"/>
      <c r="F134" s="188"/>
      <c r="G134" s="188"/>
      <c r="H134" s="188"/>
      <c r="I134" s="188"/>
      <c r="J134" s="135" t="s">
        <v>14</v>
      </c>
      <c r="K134" s="147">
        <v>8.98</v>
      </c>
    </row>
    <row r="135" spans="1:11" x14ac:dyDescent="0.25">
      <c r="A135" s="127" t="s">
        <v>100</v>
      </c>
      <c r="B135" s="188" t="s">
        <v>64</v>
      </c>
      <c r="C135" s="188"/>
      <c r="D135" s="188"/>
      <c r="E135" s="188"/>
      <c r="F135" s="188"/>
      <c r="G135" s="188"/>
      <c r="H135" s="188"/>
      <c r="I135" s="188"/>
      <c r="J135" s="135" t="s">
        <v>65</v>
      </c>
      <c r="K135" s="147">
        <v>6.41</v>
      </c>
    </row>
    <row r="136" spans="1:11" x14ac:dyDescent="0.25">
      <c r="A136" s="121" t="s">
        <v>101</v>
      </c>
      <c r="B136" s="188" t="s">
        <v>58</v>
      </c>
      <c r="C136" s="188"/>
      <c r="D136" s="188"/>
      <c r="E136" s="188"/>
      <c r="F136" s="188"/>
      <c r="G136" s="188"/>
      <c r="H136" s="188"/>
      <c r="I136" s="188"/>
      <c r="J136" s="133" t="s">
        <v>14</v>
      </c>
      <c r="K136" s="148">
        <v>9.0299999999999994</v>
      </c>
    </row>
    <row r="137" spans="1:11" x14ac:dyDescent="0.25">
      <c r="A137" s="121" t="s">
        <v>165</v>
      </c>
      <c r="B137" s="188" t="s">
        <v>164</v>
      </c>
      <c r="C137" s="188"/>
      <c r="D137" s="188"/>
      <c r="E137" s="188"/>
      <c r="F137" s="188"/>
      <c r="G137" s="188"/>
      <c r="H137" s="188"/>
      <c r="I137" s="188"/>
      <c r="J137" s="133" t="s">
        <v>14</v>
      </c>
      <c r="K137" s="148">
        <v>26.8</v>
      </c>
    </row>
    <row r="138" spans="1:11" x14ac:dyDescent="0.25">
      <c r="A138" s="121" t="s">
        <v>170</v>
      </c>
      <c r="B138" s="188" t="s">
        <v>197</v>
      </c>
      <c r="C138" s="188"/>
      <c r="D138" s="188"/>
      <c r="E138" s="188"/>
      <c r="F138" s="188"/>
      <c r="G138" s="188"/>
      <c r="H138" s="188"/>
      <c r="I138" s="188"/>
      <c r="J138" s="133" t="s">
        <v>14</v>
      </c>
      <c r="K138" s="148">
        <v>17.68</v>
      </c>
    </row>
    <row r="139" spans="1:11" x14ac:dyDescent="0.25">
      <c r="A139" s="121" t="s">
        <v>250</v>
      </c>
      <c r="B139" s="163" t="s">
        <v>288</v>
      </c>
      <c r="C139" s="164"/>
      <c r="D139" s="164"/>
      <c r="E139" s="164"/>
      <c r="F139" s="164"/>
      <c r="G139" s="164"/>
      <c r="H139" s="164"/>
      <c r="I139" s="165"/>
      <c r="J139" s="133" t="s">
        <v>14</v>
      </c>
      <c r="K139" s="148">
        <v>44.79</v>
      </c>
    </row>
    <row r="140" spans="1:11" x14ac:dyDescent="0.25">
      <c r="A140" s="121" t="s">
        <v>253</v>
      </c>
      <c r="B140" s="187" t="s">
        <v>251</v>
      </c>
      <c r="C140" s="187"/>
      <c r="D140" s="187"/>
      <c r="E140" s="187"/>
      <c r="F140" s="187"/>
      <c r="G140" s="187"/>
      <c r="H140" s="187"/>
      <c r="I140" s="187"/>
      <c r="J140" s="139" t="s">
        <v>14</v>
      </c>
      <c r="K140" s="157">
        <v>26.4</v>
      </c>
    </row>
    <row r="141" spans="1:11" x14ac:dyDescent="0.25">
      <c r="A141" s="121" t="s">
        <v>260</v>
      </c>
      <c r="B141" s="187" t="s">
        <v>252</v>
      </c>
      <c r="C141" s="187"/>
      <c r="D141" s="187"/>
      <c r="E141" s="187"/>
      <c r="F141" s="187"/>
      <c r="G141" s="187"/>
      <c r="H141" s="187"/>
      <c r="I141" s="187"/>
      <c r="J141" s="139" t="s">
        <v>14</v>
      </c>
      <c r="K141" s="157">
        <v>33</v>
      </c>
    </row>
    <row r="142" spans="1:11" x14ac:dyDescent="0.25">
      <c r="A142" s="121" t="s">
        <v>286</v>
      </c>
      <c r="B142" s="187" t="s">
        <v>254</v>
      </c>
      <c r="C142" s="187"/>
      <c r="D142" s="187"/>
      <c r="E142" s="187"/>
      <c r="F142" s="187"/>
      <c r="G142" s="187"/>
      <c r="H142" s="187"/>
      <c r="I142" s="187"/>
      <c r="J142" s="139" t="s">
        <v>14</v>
      </c>
      <c r="K142" s="157">
        <v>28.6</v>
      </c>
    </row>
    <row r="143" spans="1:11" ht="15.75" customHeight="1" thickBot="1" x14ac:dyDescent="0.3">
      <c r="A143" s="19"/>
      <c r="B143" s="189"/>
      <c r="C143" s="189"/>
      <c r="D143" s="189"/>
      <c r="E143" s="189"/>
      <c r="F143" s="189"/>
      <c r="G143" s="189"/>
      <c r="H143" s="189"/>
      <c r="I143" s="189"/>
      <c r="J143" s="140"/>
      <c r="K143" s="18"/>
    </row>
    <row r="144" spans="1:11" ht="15.75" thickBot="1" x14ac:dyDescent="0.3">
      <c r="A144" s="24" t="s">
        <v>115</v>
      </c>
      <c r="B144" s="184" t="s">
        <v>128</v>
      </c>
      <c r="C144" s="185" t="s">
        <v>120</v>
      </c>
      <c r="D144" s="185" t="s">
        <v>120</v>
      </c>
      <c r="E144" s="185" t="s">
        <v>120</v>
      </c>
      <c r="F144" s="185" t="s">
        <v>120</v>
      </c>
      <c r="G144" s="185" t="s">
        <v>120</v>
      </c>
      <c r="H144" s="185" t="s">
        <v>120</v>
      </c>
      <c r="I144" s="186" t="s">
        <v>120</v>
      </c>
      <c r="J144" s="134" t="s">
        <v>10</v>
      </c>
      <c r="K144" s="150" t="s">
        <v>11</v>
      </c>
    </row>
    <row r="145" spans="1:15" x14ac:dyDescent="0.25">
      <c r="A145" s="127" t="s">
        <v>116</v>
      </c>
      <c r="B145" s="163" t="s">
        <v>125</v>
      </c>
      <c r="C145" s="164"/>
      <c r="D145" s="164"/>
      <c r="E145" s="164"/>
      <c r="F145" s="164"/>
      <c r="G145" s="164"/>
      <c r="H145" s="164"/>
      <c r="I145" s="165"/>
      <c r="J145" s="129" t="s">
        <v>114</v>
      </c>
      <c r="K145" s="147">
        <v>68.37</v>
      </c>
    </row>
    <row r="146" spans="1:15" x14ac:dyDescent="0.25">
      <c r="A146" s="121" t="s">
        <v>117</v>
      </c>
      <c r="B146" s="166" t="s">
        <v>126</v>
      </c>
      <c r="C146" s="167"/>
      <c r="D146" s="167"/>
      <c r="E146" s="167"/>
      <c r="F146" s="167"/>
      <c r="G146" s="167"/>
      <c r="H146" s="167"/>
      <c r="I146" s="168"/>
      <c r="J146" s="135" t="s">
        <v>114</v>
      </c>
      <c r="K146" s="147">
        <v>133.57</v>
      </c>
    </row>
    <row r="147" spans="1:15" x14ac:dyDescent="0.25">
      <c r="A147" s="127" t="s">
        <v>118</v>
      </c>
      <c r="B147" s="163" t="s">
        <v>127</v>
      </c>
      <c r="C147" s="164"/>
      <c r="D147" s="164"/>
      <c r="E147" s="164"/>
      <c r="F147" s="164"/>
      <c r="G147" s="164"/>
      <c r="H147" s="164"/>
      <c r="I147" s="165"/>
      <c r="J147" s="135" t="s">
        <v>114</v>
      </c>
      <c r="K147" s="147">
        <v>163.32</v>
      </c>
    </row>
    <row r="148" spans="1:15" x14ac:dyDescent="0.25">
      <c r="A148" s="121" t="s">
        <v>119</v>
      </c>
      <c r="B148" s="163" t="s">
        <v>145</v>
      </c>
      <c r="C148" s="164"/>
      <c r="D148" s="164"/>
      <c r="E148" s="164"/>
      <c r="F148" s="164"/>
      <c r="G148" s="164"/>
      <c r="H148" s="164"/>
      <c r="I148" s="165"/>
      <c r="J148" s="133" t="s">
        <v>114</v>
      </c>
      <c r="K148" s="147">
        <v>89.05</v>
      </c>
      <c r="O148" s="3"/>
    </row>
    <row r="149" spans="1:15" x14ac:dyDescent="0.25">
      <c r="A149" s="127" t="s">
        <v>121</v>
      </c>
      <c r="B149" s="163" t="s">
        <v>146</v>
      </c>
      <c r="C149" s="164"/>
      <c r="D149" s="164"/>
      <c r="E149" s="164"/>
      <c r="F149" s="164"/>
      <c r="G149" s="164"/>
      <c r="H149" s="164"/>
      <c r="I149" s="165"/>
      <c r="J149" s="133" t="s">
        <v>114</v>
      </c>
      <c r="K149" s="147">
        <v>44.21</v>
      </c>
    </row>
    <row r="150" spans="1:15" ht="16.5" customHeight="1" x14ac:dyDescent="0.25">
      <c r="A150" s="121" t="s">
        <v>122</v>
      </c>
      <c r="B150" s="194" t="s">
        <v>129</v>
      </c>
      <c r="C150" s="194"/>
      <c r="D150" s="194"/>
      <c r="E150" s="194"/>
      <c r="F150" s="194"/>
      <c r="G150" s="194"/>
      <c r="H150" s="194"/>
      <c r="I150" s="194"/>
      <c r="J150" s="133" t="s">
        <v>114</v>
      </c>
      <c r="K150" s="148">
        <v>88.43</v>
      </c>
    </row>
    <row r="151" spans="1:15" ht="16.5" customHeight="1" x14ac:dyDescent="0.25">
      <c r="A151" s="121" t="s">
        <v>123</v>
      </c>
      <c r="B151" s="194" t="s">
        <v>147</v>
      </c>
      <c r="C151" s="194"/>
      <c r="D151" s="194"/>
      <c r="E151" s="194"/>
      <c r="F151" s="194"/>
      <c r="G151" s="194"/>
      <c r="H151" s="194"/>
      <c r="I151" s="194"/>
      <c r="J151" s="133" t="s">
        <v>114</v>
      </c>
      <c r="K151" s="148">
        <v>2.29</v>
      </c>
    </row>
    <row r="152" spans="1:15" x14ac:dyDescent="0.25">
      <c r="J152" s="141"/>
      <c r="K152" s="111"/>
    </row>
    <row r="153" spans="1:15" ht="15.75" thickBot="1" x14ac:dyDescent="0.3">
      <c r="A153" s="24" t="s">
        <v>124</v>
      </c>
      <c r="B153" s="197" t="s">
        <v>135</v>
      </c>
      <c r="C153" s="198" t="s">
        <v>120</v>
      </c>
      <c r="D153" s="198" t="s">
        <v>120</v>
      </c>
      <c r="E153" s="198" t="s">
        <v>120</v>
      </c>
      <c r="F153" s="198" t="s">
        <v>120</v>
      </c>
      <c r="G153" s="198" t="s">
        <v>120</v>
      </c>
      <c r="H153" s="198" t="s">
        <v>120</v>
      </c>
      <c r="I153" s="199" t="s">
        <v>120</v>
      </c>
      <c r="J153" s="134" t="s">
        <v>10</v>
      </c>
      <c r="K153" s="150" t="s">
        <v>11</v>
      </c>
    </row>
    <row r="154" spans="1:15" x14ac:dyDescent="0.25">
      <c r="A154" s="127" t="s">
        <v>130</v>
      </c>
      <c r="B154" s="163" t="s">
        <v>138</v>
      </c>
      <c r="C154" s="164"/>
      <c r="D154" s="164"/>
      <c r="E154" s="164"/>
      <c r="F154" s="164"/>
      <c r="G154" s="164"/>
      <c r="H154" s="164"/>
      <c r="I154" s="165"/>
      <c r="J154" s="135" t="s">
        <v>114</v>
      </c>
      <c r="K154" s="147">
        <v>550</v>
      </c>
    </row>
    <row r="155" spans="1:15" x14ac:dyDescent="0.25">
      <c r="A155" s="127" t="s">
        <v>131</v>
      </c>
      <c r="B155" s="163" t="s">
        <v>139</v>
      </c>
      <c r="C155" s="164"/>
      <c r="D155" s="164"/>
      <c r="E155" s="164"/>
      <c r="F155" s="164"/>
      <c r="G155" s="164"/>
      <c r="H155" s="164"/>
      <c r="I155" s="165"/>
      <c r="J155" s="133" t="s">
        <v>114</v>
      </c>
      <c r="K155" s="147">
        <v>260</v>
      </c>
    </row>
    <row r="156" spans="1:15" ht="15.75" thickBot="1" x14ac:dyDescent="0.3">
      <c r="J156" s="141"/>
      <c r="K156" s="111"/>
    </row>
    <row r="157" spans="1:15" ht="15.75" thickBot="1" x14ac:dyDescent="0.3">
      <c r="A157" s="24" t="s">
        <v>132</v>
      </c>
      <c r="B157" s="197" t="s">
        <v>162</v>
      </c>
      <c r="C157" s="198" t="s">
        <v>120</v>
      </c>
      <c r="D157" s="198" t="s">
        <v>120</v>
      </c>
      <c r="E157" s="198" t="s">
        <v>120</v>
      </c>
      <c r="F157" s="198" t="s">
        <v>120</v>
      </c>
      <c r="G157" s="198" t="s">
        <v>120</v>
      </c>
      <c r="H157" s="198" t="s">
        <v>120</v>
      </c>
      <c r="I157" s="199" t="s">
        <v>120</v>
      </c>
      <c r="J157" s="134" t="s">
        <v>10</v>
      </c>
      <c r="K157" s="150" t="s">
        <v>11</v>
      </c>
    </row>
    <row r="158" spans="1:15" x14ac:dyDescent="0.25">
      <c r="A158" s="127" t="s">
        <v>133</v>
      </c>
      <c r="B158" s="163" t="s">
        <v>137</v>
      </c>
      <c r="C158" s="164"/>
      <c r="D158" s="164"/>
      <c r="E158" s="164"/>
      <c r="F158" s="164"/>
      <c r="G158" s="164"/>
      <c r="H158" s="164"/>
      <c r="I158" s="165"/>
      <c r="J158" s="133" t="s">
        <v>163</v>
      </c>
      <c r="K158" s="158">
        <v>3.31</v>
      </c>
    </row>
    <row r="159" spans="1:15" ht="15.75" thickBot="1" x14ac:dyDescent="0.3">
      <c r="A159" s="19"/>
      <c r="B159" s="25"/>
      <c r="C159" s="25"/>
      <c r="D159" s="25"/>
      <c r="E159" s="25"/>
      <c r="F159" s="25"/>
      <c r="G159" s="25"/>
      <c r="H159" s="25"/>
      <c r="I159" s="25"/>
      <c r="J159" s="140"/>
      <c r="K159" s="159"/>
    </row>
    <row r="160" spans="1:15" ht="15.75" thickBot="1" x14ac:dyDescent="0.3">
      <c r="A160" s="100">
        <v>1</v>
      </c>
      <c r="B160" s="172" t="s">
        <v>271</v>
      </c>
      <c r="C160" s="173" t="s">
        <v>120</v>
      </c>
      <c r="D160" s="173" t="s">
        <v>120</v>
      </c>
      <c r="E160" s="173" t="s">
        <v>120</v>
      </c>
      <c r="F160" s="173" t="s">
        <v>120</v>
      </c>
      <c r="G160" s="173" t="s">
        <v>120</v>
      </c>
      <c r="H160" s="173" t="s">
        <v>120</v>
      </c>
      <c r="I160" s="174" t="s">
        <v>120</v>
      </c>
      <c r="J160" s="144" t="s">
        <v>10</v>
      </c>
      <c r="K160" s="160" t="s">
        <v>11</v>
      </c>
    </row>
    <row r="161" spans="1:11" ht="32.25" customHeight="1" x14ac:dyDescent="0.25">
      <c r="A161" s="129" t="s">
        <v>17</v>
      </c>
      <c r="B161" s="175" t="s">
        <v>273</v>
      </c>
      <c r="C161" s="176"/>
      <c r="D161" s="176"/>
      <c r="E161" s="176"/>
      <c r="F161" s="176"/>
      <c r="G161" s="176"/>
      <c r="H161" s="176"/>
      <c r="I161" s="177"/>
      <c r="J161" s="133" t="s">
        <v>14</v>
      </c>
      <c r="K161" s="148">
        <v>36.6</v>
      </c>
    </row>
    <row r="162" spans="1:11" x14ac:dyDescent="0.25">
      <c r="A162" s="19"/>
      <c r="B162" s="25"/>
      <c r="C162" s="25"/>
      <c r="D162" s="25"/>
      <c r="E162" s="25"/>
      <c r="F162" s="25"/>
      <c r="G162" s="25"/>
      <c r="H162" s="25"/>
      <c r="I162" s="25"/>
      <c r="J162" s="140"/>
      <c r="K162" s="33"/>
    </row>
    <row r="163" spans="1:11" ht="15.75" thickBot="1" x14ac:dyDescent="0.3">
      <c r="A163" s="19"/>
      <c r="B163" s="25"/>
      <c r="C163" s="25"/>
      <c r="D163" s="25"/>
      <c r="E163" s="25"/>
      <c r="F163" s="25"/>
      <c r="G163" s="25"/>
      <c r="H163" s="25"/>
      <c r="I163" s="25"/>
      <c r="J163" s="140"/>
      <c r="K163" s="33"/>
    </row>
    <row r="164" spans="1:11" ht="15.75" thickBot="1" x14ac:dyDescent="0.3">
      <c r="A164" s="102">
        <v>1</v>
      </c>
      <c r="B164" s="181" t="s">
        <v>275</v>
      </c>
      <c r="C164" s="182" t="s">
        <v>120</v>
      </c>
      <c r="D164" s="182" t="s">
        <v>120</v>
      </c>
      <c r="E164" s="182" t="s">
        <v>120</v>
      </c>
      <c r="F164" s="182" t="s">
        <v>120</v>
      </c>
      <c r="G164" s="182" t="s">
        <v>120</v>
      </c>
      <c r="H164" s="182" t="s">
        <v>120</v>
      </c>
      <c r="I164" s="183" t="s">
        <v>120</v>
      </c>
      <c r="J164" s="145" t="s">
        <v>10</v>
      </c>
      <c r="K164" s="161" t="s">
        <v>11</v>
      </c>
    </row>
    <row r="165" spans="1:11" x14ac:dyDescent="0.25">
      <c r="A165" s="127" t="s">
        <v>17</v>
      </c>
      <c r="B165" s="163" t="s">
        <v>283</v>
      </c>
      <c r="C165" s="164"/>
      <c r="D165" s="164"/>
      <c r="E165" s="164"/>
      <c r="F165" s="164"/>
      <c r="G165" s="164"/>
      <c r="H165" s="164"/>
      <c r="I165" s="165"/>
      <c r="J165" s="133" t="s">
        <v>14</v>
      </c>
      <c r="K165" s="147">
        <v>24.894000000000002</v>
      </c>
    </row>
    <row r="166" spans="1:11" x14ac:dyDescent="0.25">
      <c r="A166" s="127" t="s">
        <v>18</v>
      </c>
      <c r="B166" s="194" t="s">
        <v>284</v>
      </c>
      <c r="C166" s="194"/>
      <c r="D166" s="194"/>
      <c r="E166" s="194"/>
      <c r="F166" s="194"/>
      <c r="G166" s="194"/>
      <c r="H166" s="194"/>
      <c r="I166" s="194"/>
      <c r="J166" s="133" t="s">
        <v>14</v>
      </c>
      <c r="K166" s="148">
        <v>36.880000000000003</v>
      </c>
    </row>
    <row r="167" spans="1:11" x14ac:dyDescent="0.25">
      <c r="A167" s="127" t="s">
        <v>19</v>
      </c>
      <c r="B167" s="163" t="s">
        <v>276</v>
      </c>
      <c r="C167" s="164"/>
      <c r="D167" s="164"/>
      <c r="E167" s="164"/>
      <c r="F167" s="164"/>
      <c r="G167" s="164"/>
      <c r="H167" s="164"/>
      <c r="I167" s="165"/>
      <c r="J167" s="129" t="s">
        <v>14</v>
      </c>
      <c r="K167" s="147">
        <v>26.716499999999996</v>
      </c>
    </row>
    <row r="168" spans="1:11" x14ac:dyDescent="0.25">
      <c r="A168" s="127" t="s">
        <v>113</v>
      </c>
      <c r="B168" s="166" t="s">
        <v>278</v>
      </c>
      <c r="C168" s="167"/>
      <c r="D168" s="167"/>
      <c r="E168" s="167"/>
      <c r="F168" s="167"/>
      <c r="G168" s="167"/>
      <c r="H168" s="167"/>
      <c r="I168" s="168"/>
      <c r="J168" s="129" t="s">
        <v>14</v>
      </c>
      <c r="K168" s="147">
        <v>39.58</v>
      </c>
    </row>
    <row r="169" spans="1:11" x14ac:dyDescent="0.25">
      <c r="A169" s="127" t="s">
        <v>299</v>
      </c>
      <c r="B169" s="167" t="s">
        <v>300</v>
      </c>
      <c r="C169" s="167"/>
      <c r="D169" s="167"/>
      <c r="E169" s="167"/>
      <c r="F169" s="167"/>
      <c r="G169" s="167"/>
      <c r="H169" s="167"/>
      <c r="I169" s="168"/>
      <c r="J169" s="135" t="s">
        <v>112</v>
      </c>
      <c r="K169" s="147">
        <v>27.68</v>
      </c>
    </row>
    <row r="170" spans="1:11" x14ac:dyDescent="0.25">
      <c r="A170" s="127" t="s">
        <v>301</v>
      </c>
      <c r="B170" s="166" t="s">
        <v>302</v>
      </c>
      <c r="C170" s="167"/>
      <c r="D170" s="167"/>
      <c r="E170" s="167"/>
      <c r="F170" s="167"/>
      <c r="G170" s="167"/>
      <c r="H170" s="167"/>
      <c r="I170" s="168"/>
      <c r="J170" s="135" t="s">
        <v>112</v>
      </c>
      <c r="K170" s="147">
        <v>19.375999999999998</v>
      </c>
    </row>
    <row r="171" spans="1:11" ht="15.75" thickBot="1" x14ac:dyDescent="0.3">
      <c r="A171" s="19"/>
      <c r="B171" s="25"/>
      <c r="C171" s="25"/>
      <c r="D171" s="25"/>
      <c r="E171" s="25"/>
      <c r="F171" s="25"/>
      <c r="G171" s="25"/>
      <c r="H171" s="25"/>
      <c r="I171" s="25"/>
      <c r="J171" s="140"/>
      <c r="K171" s="159"/>
    </row>
    <row r="172" spans="1:11" ht="15.75" thickBot="1" x14ac:dyDescent="0.3">
      <c r="A172" s="102" t="s">
        <v>5</v>
      </c>
      <c r="B172" s="169" t="s">
        <v>279</v>
      </c>
      <c r="C172" s="170"/>
      <c r="D172" s="170"/>
      <c r="E172" s="170"/>
      <c r="F172" s="170"/>
      <c r="G172" s="170"/>
      <c r="H172" s="170"/>
      <c r="I172" s="171"/>
      <c r="J172" s="145" t="s">
        <v>10</v>
      </c>
      <c r="K172" s="161" t="s">
        <v>11</v>
      </c>
    </row>
    <row r="173" spans="1:11" x14ac:dyDescent="0.25">
      <c r="A173" s="127" t="s">
        <v>105</v>
      </c>
      <c r="B173" s="163" t="s">
        <v>169</v>
      </c>
      <c r="C173" s="164"/>
      <c r="D173" s="164"/>
      <c r="E173" s="164"/>
      <c r="F173" s="164"/>
      <c r="G173" s="164"/>
      <c r="H173" s="164"/>
      <c r="I173" s="165"/>
      <c r="J173" s="135" t="s">
        <v>14</v>
      </c>
      <c r="K173" s="147">
        <v>68.460000000000008</v>
      </c>
    </row>
    <row r="174" spans="1:11" x14ac:dyDescent="0.25">
      <c r="A174" s="127" t="s">
        <v>106</v>
      </c>
      <c r="B174" s="163" t="s">
        <v>277</v>
      </c>
      <c r="C174" s="164"/>
      <c r="D174" s="164"/>
      <c r="E174" s="164"/>
      <c r="F174" s="164"/>
      <c r="G174" s="164"/>
      <c r="H174" s="164"/>
      <c r="I174" s="165"/>
      <c r="J174" s="133" t="s">
        <v>14</v>
      </c>
      <c r="K174" s="148">
        <v>81.84050000000002</v>
      </c>
    </row>
    <row r="175" spans="1:11" x14ac:dyDescent="0.25">
      <c r="A175" s="127" t="s">
        <v>107</v>
      </c>
      <c r="B175" s="166" t="s">
        <v>280</v>
      </c>
      <c r="C175" s="167"/>
      <c r="D175" s="167"/>
      <c r="E175" s="167"/>
      <c r="F175" s="167"/>
      <c r="G175" s="167"/>
      <c r="H175" s="167"/>
      <c r="I175" s="168"/>
      <c r="J175" s="135" t="s">
        <v>14</v>
      </c>
      <c r="K175" s="148">
        <v>109.53600000000002</v>
      </c>
    </row>
    <row r="176" spans="1:11" x14ac:dyDescent="0.25">
      <c r="A176" s="127" t="s">
        <v>109</v>
      </c>
      <c r="B176" s="163" t="s">
        <v>63</v>
      </c>
      <c r="C176" s="164"/>
      <c r="D176" s="164"/>
      <c r="E176" s="164"/>
      <c r="F176" s="164"/>
      <c r="G176" s="164"/>
      <c r="H176" s="164"/>
      <c r="I176" s="165"/>
      <c r="J176" s="135" t="s">
        <v>14</v>
      </c>
      <c r="K176" s="147">
        <v>108.16</v>
      </c>
    </row>
    <row r="177" spans="1:11" x14ac:dyDescent="0.25">
      <c r="A177" s="127" t="s">
        <v>175</v>
      </c>
      <c r="B177" s="166" t="s">
        <v>281</v>
      </c>
      <c r="C177" s="167"/>
      <c r="D177" s="167"/>
      <c r="E177" s="167"/>
      <c r="F177" s="167"/>
      <c r="G177" s="167"/>
      <c r="H177" s="167"/>
      <c r="I177" s="168"/>
      <c r="J177" s="135" t="s">
        <v>14</v>
      </c>
      <c r="K177" s="148">
        <v>121.54050000000001</v>
      </c>
    </row>
    <row r="178" spans="1:11" x14ac:dyDescent="0.25">
      <c r="A178" s="127" t="s">
        <v>176</v>
      </c>
      <c r="B178" s="166" t="s">
        <v>282</v>
      </c>
      <c r="C178" s="167"/>
      <c r="D178" s="167"/>
      <c r="E178" s="167"/>
      <c r="F178" s="167"/>
      <c r="G178" s="167"/>
      <c r="H178" s="167"/>
      <c r="I178" s="168"/>
      <c r="J178" s="133" t="s">
        <v>14</v>
      </c>
      <c r="K178" s="148">
        <v>173.05600000000001</v>
      </c>
    </row>
    <row r="179" spans="1:11" x14ac:dyDescent="0.25">
      <c r="A179" s="127" t="s">
        <v>177</v>
      </c>
      <c r="B179" s="166" t="s">
        <v>293</v>
      </c>
      <c r="C179" s="167"/>
      <c r="D179" s="167"/>
      <c r="E179" s="167"/>
      <c r="F179" s="167"/>
      <c r="G179" s="167"/>
      <c r="H179" s="167"/>
      <c r="I179" s="168"/>
      <c r="J179" s="135" t="s">
        <v>14</v>
      </c>
      <c r="K179" s="147">
        <v>52.67</v>
      </c>
    </row>
    <row r="180" spans="1:11" x14ac:dyDescent="0.25">
      <c r="A180" s="127" t="s">
        <v>186</v>
      </c>
      <c r="B180" s="163" t="s">
        <v>294</v>
      </c>
      <c r="C180" s="164"/>
      <c r="D180" s="164"/>
      <c r="E180" s="164"/>
      <c r="F180" s="164"/>
      <c r="G180" s="164"/>
      <c r="H180" s="164"/>
      <c r="I180" s="165"/>
      <c r="J180" s="133" t="s">
        <v>14</v>
      </c>
      <c r="K180" s="148">
        <v>53.45</v>
      </c>
    </row>
    <row r="181" spans="1:11" ht="15.75" thickBot="1" x14ac:dyDescent="0.3">
      <c r="A181" s="19"/>
      <c r="B181" s="25"/>
      <c r="C181" s="25"/>
      <c r="D181" s="25"/>
      <c r="E181" s="25"/>
      <c r="F181" s="25"/>
      <c r="G181" s="25"/>
      <c r="H181" s="25"/>
      <c r="I181" s="25"/>
      <c r="J181" s="140"/>
      <c r="K181" s="159"/>
    </row>
    <row r="182" spans="1:11" ht="15.75" thickBot="1" x14ac:dyDescent="0.3">
      <c r="A182" s="102" t="s">
        <v>6</v>
      </c>
      <c r="B182" s="169" t="s">
        <v>285</v>
      </c>
      <c r="C182" s="170"/>
      <c r="D182" s="170"/>
      <c r="E182" s="170"/>
      <c r="F182" s="170"/>
      <c r="G182" s="170"/>
      <c r="H182" s="170"/>
      <c r="I182" s="171"/>
      <c r="J182" s="145" t="s">
        <v>10</v>
      </c>
      <c r="K182" s="162" t="s">
        <v>11</v>
      </c>
    </row>
    <row r="183" spans="1:11" x14ac:dyDescent="0.25">
      <c r="A183" s="127" t="s">
        <v>25</v>
      </c>
      <c r="B183" s="163" t="s">
        <v>287</v>
      </c>
      <c r="C183" s="164"/>
      <c r="D183" s="164"/>
      <c r="E183" s="164"/>
      <c r="F183" s="164"/>
      <c r="G183" s="164"/>
      <c r="H183" s="164"/>
      <c r="I183" s="165"/>
      <c r="J183" s="135" t="s">
        <v>14</v>
      </c>
      <c r="K183" s="147">
        <v>77.17</v>
      </c>
    </row>
    <row r="184" spans="1:11" x14ac:dyDescent="0.25">
      <c r="A184" s="127" t="s">
        <v>26</v>
      </c>
      <c r="B184" s="163" t="s">
        <v>290</v>
      </c>
      <c r="C184" s="164"/>
      <c r="D184" s="164"/>
      <c r="E184" s="164"/>
      <c r="F184" s="164"/>
      <c r="G184" s="164"/>
      <c r="H184" s="164"/>
      <c r="I184" s="165"/>
      <c r="J184" s="133" t="s">
        <v>14</v>
      </c>
      <c r="K184" s="148">
        <v>84.096499999999992</v>
      </c>
    </row>
    <row r="185" spans="1:11" x14ac:dyDescent="0.25">
      <c r="A185" s="127" t="s">
        <v>27</v>
      </c>
      <c r="B185" s="163" t="s">
        <v>292</v>
      </c>
      <c r="C185" s="164"/>
      <c r="D185" s="164"/>
      <c r="E185" s="164"/>
      <c r="F185" s="164"/>
      <c r="G185" s="164"/>
      <c r="H185" s="164"/>
      <c r="I185" s="165"/>
      <c r="J185" s="135" t="s">
        <v>14</v>
      </c>
      <c r="K185" s="148">
        <v>96.960000000000008</v>
      </c>
    </row>
    <row r="186" spans="1:11" x14ac:dyDescent="0.25">
      <c r="A186" s="19"/>
      <c r="B186" s="25"/>
      <c r="C186" s="25"/>
      <c r="D186" s="25"/>
      <c r="E186" s="25"/>
      <c r="F186" s="25"/>
      <c r="G186" s="25"/>
      <c r="H186" s="25"/>
      <c r="I186" s="25"/>
      <c r="J186" s="3"/>
      <c r="K186" s="33"/>
    </row>
    <row r="187" spans="1:11" x14ac:dyDescent="0.25">
      <c r="A187" s="19"/>
      <c r="B187" s="25"/>
      <c r="C187" s="25"/>
      <c r="D187" s="25"/>
      <c r="E187" s="25"/>
      <c r="F187" s="25"/>
      <c r="G187" s="25"/>
      <c r="H187" s="25"/>
      <c r="I187" s="25"/>
      <c r="J187" s="3"/>
      <c r="K187" s="33"/>
    </row>
    <row r="188" spans="1:11" x14ac:dyDescent="0.25">
      <c r="A188" s="195"/>
      <c r="B188" s="195"/>
      <c r="C188" s="195"/>
      <c r="D188" s="195"/>
      <c r="E188" s="111"/>
      <c r="F188" s="111"/>
      <c r="G188" s="111"/>
      <c r="H188" s="111"/>
      <c r="I188" s="111"/>
      <c r="J188" s="111"/>
      <c r="K188" s="111"/>
    </row>
    <row r="189" spans="1:11" x14ac:dyDescent="0.25">
      <c r="A189" s="195" t="s">
        <v>306</v>
      </c>
      <c r="B189" s="195"/>
      <c r="C189" s="195"/>
      <c r="D189" s="195"/>
      <c r="E189" s="111"/>
      <c r="F189" s="111"/>
      <c r="G189" s="195" t="s">
        <v>266</v>
      </c>
      <c r="H189" s="195"/>
      <c r="I189" s="195"/>
      <c r="J189" s="195"/>
      <c r="K189" s="195"/>
    </row>
    <row r="190" spans="1:11" x14ac:dyDescent="0.25">
      <c r="A190" s="111"/>
      <c r="B190" s="111"/>
      <c r="C190" s="111"/>
      <c r="D190" s="111"/>
      <c r="E190" s="111"/>
      <c r="F190" s="111"/>
      <c r="G190" s="195" t="s">
        <v>267</v>
      </c>
      <c r="H190" s="195"/>
      <c r="I190" s="195"/>
      <c r="J190" s="195"/>
      <c r="K190" s="195"/>
    </row>
    <row r="191" spans="1:11" x14ac:dyDescent="0.25">
      <c r="A191" s="111"/>
      <c r="B191" s="111"/>
      <c r="C191" s="111"/>
      <c r="D191" s="111"/>
      <c r="E191" s="111"/>
      <c r="F191" s="111"/>
      <c r="G191" s="195" t="s">
        <v>269</v>
      </c>
      <c r="H191" s="195"/>
      <c r="I191" s="195"/>
      <c r="J191" s="195"/>
      <c r="K191" s="195"/>
    </row>
    <row r="192" spans="1:11" x14ac:dyDescent="0.25">
      <c r="A192" s="111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</row>
    <row r="193" spans="1:11" x14ac:dyDescent="0.25">
      <c r="A193" s="111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</row>
    <row r="194" spans="1:11" x14ac:dyDescent="0.25">
      <c r="A194" s="111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</row>
    <row r="195" spans="1:11" x14ac:dyDescent="0.25">
      <c r="A195" s="111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</row>
    <row r="196" spans="1:11" x14ac:dyDescent="0.25">
      <c r="A196" s="111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</row>
  </sheetData>
  <sheetProtection algorithmName="SHA-512" hashValue="boP1iBVNj6toCcuNL4zKJVEnpHJtpdZvy2FxrqJuss1pN1KK4O5EslpBHYMdbojkyJjUhpahVH3kXGCbsmJ+jw==" saltValue="cBtPuXqq4ToKfZUsBBAwAQ==" spinCount="100000" sheet="1" formatCells="0" formatColumns="0" formatRows="0" insertColumns="0" insertRows="0" insertHyperlinks="0" deleteColumns="0" deleteRows="0" sort="0" autoFilter="0" pivotTables="0"/>
  <mergeCells count="157">
    <mergeCell ref="B182:I182"/>
    <mergeCell ref="B183:I183"/>
    <mergeCell ref="B184:I184"/>
    <mergeCell ref="B139:I139"/>
    <mergeCell ref="B185:I185"/>
    <mergeCell ref="B61:I61"/>
    <mergeCell ref="B74:I74"/>
    <mergeCell ref="B170:I170"/>
    <mergeCell ref="G191:K191"/>
    <mergeCell ref="A189:D189"/>
    <mergeCell ref="B81:I81"/>
    <mergeCell ref="B82:I82"/>
    <mergeCell ref="B77:I77"/>
    <mergeCell ref="B73:I73"/>
    <mergeCell ref="B86:I86"/>
    <mergeCell ref="B103:I103"/>
    <mergeCell ref="B88:I88"/>
    <mergeCell ref="B87:I87"/>
    <mergeCell ref="B76:I76"/>
    <mergeCell ref="B84:I84"/>
    <mergeCell ref="B85:I85"/>
    <mergeCell ref="B75:I75"/>
    <mergeCell ref="B72:I72"/>
    <mergeCell ref="B91:I91"/>
    <mergeCell ref="H10:J10"/>
    <mergeCell ref="H11:I11"/>
    <mergeCell ref="C10:E10"/>
    <mergeCell ref="B12:E12"/>
    <mergeCell ref="B71:I71"/>
    <mergeCell ref="B60:I60"/>
    <mergeCell ref="B49:J49"/>
    <mergeCell ref="B55:J55"/>
    <mergeCell ref="B64:I64"/>
    <mergeCell ref="B62:I62"/>
    <mergeCell ref="B66:I66"/>
    <mergeCell ref="B67:I67"/>
    <mergeCell ref="B63:I63"/>
    <mergeCell ref="B65:I65"/>
    <mergeCell ref="B68:I68"/>
    <mergeCell ref="B70:I70"/>
    <mergeCell ref="B69:I69"/>
    <mergeCell ref="A37:K37"/>
    <mergeCell ref="A32:K32"/>
    <mergeCell ref="A14:E14"/>
    <mergeCell ref="A24:E24"/>
    <mergeCell ref="A1:K6"/>
    <mergeCell ref="B59:I59"/>
    <mergeCell ref="B50:J50"/>
    <mergeCell ref="B53:J53"/>
    <mergeCell ref="B46:J46"/>
    <mergeCell ref="B47:J47"/>
    <mergeCell ref="B43:I43"/>
    <mergeCell ref="B17:E17"/>
    <mergeCell ref="B18:E18"/>
    <mergeCell ref="B20:E20"/>
    <mergeCell ref="B48:J48"/>
    <mergeCell ref="B39:I39"/>
    <mergeCell ref="B40:I40"/>
    <mergeCell ref="B41:I41"/>
    <mergeCell ref="B42:I42"/>
    <mergeCell ref="B45:J45"/>
    <mergeCell ref="B57:J57"/>
    <mergeCell ref="B51:J51"/>
    <mergeCell ref="B52:J52"/>
    <mergeCell ref="B54:J54"/>
    <mergeCell ref="B56:J56"/>
    <mergeCell ref="A31:C31"/>
    <mergeCell ref="A33:K33"/>
    <mergeCell ref="A36:K36"/>
    <mergeCell ref="B89:I89"/>
    <mergeCell ref="B90:I90"/>
    <mergeCell ref="B78:I78"/>
    <mergeCell ref="B92:I92"/>
    <mergeCell ref="B93:I93"/>
    <mergeCell ref="B94:I94"/>
    <mergeCell ref="B95:I95"/>
    <mergeCell ref="B96:I96"/>
    <mergeCell ref="B79:I79"/>
    <mergeCell ref="B97:I97"/>
    <mergeCell ref="B98:I98"/>
    <mergeCell ref="B99:I99"/>
    <mergeCell ref="B100:I100"/>
    <mergeCell ref="B126:I126"/>
    <mergeCell ref="B129:I129"/>
    <mergeCell ref="B130:I130"/>
    <mergeCell ref="B113:I113"/>
    <mergeCell ref="B128:I128"/>
    <mergeCell ref="B134:I134"/>
    <mergeCell ref="B121:I121"/>
    <mergeCell ref="B122:I122"/>
    <mergeCell ref="B123:I123"/>
    <mergeCell ref="B125:I125"/>
    <mergeCell ref="B116:I116"/>
    <mergeCell ref="B114:I114"/>
    <mergeCell ref="B117:I117"/>
    <mergeCell ref="B118:I118"/>
    <mergeCell ref="B119:I119"/>
    <mergeCell ref="B120:I120"/>
    <mergeCell ref="B124:I124"/>
    <mergeCell ref="A188:D188"/>
    <mergeCell ref="G189:K189"/>
    <mergeCell ref="G190:K190"/>
    <mergeCell ref="B7:J7"/>
    <mergeCell ref="B8:J8"/>
    <mergeCell ref="B105:I105"/>
    <mergeCell ref="B106:I106"/>
    <mergeCell ref="B108:I108"/>
    <mergeCell ref="B109:I109"/>
    <mergeCell ref="B110:I110"/>
    <mergeCell ref="B107:I107"/>
    <mergeCell ref="B111:I111"/>
    <mergeCell ref="B112:I112"/>
    <mergeCell ref="B104:I104"/>
    <mergeCell ref="B158:I158"/>
    <mergeCell ref="B137:I137"/>
    <mergeCell ref="B157:I157"/>
    <mergeCell ref="B154:I154"/>
    <mergeCell ref="B155:I155"/>
    <mergeCell ref="B153:I153"/>
    <mergeCell ref="B149:I149"/>
    <mergeCell ref="B150:I150"/>
    <mergeCell ref="B151:I151"/>
    <mergeCell ref="B145:I145"/>
    <mergeCell ref="B160:I160"/>
    <mergeCell ref="B161:I161"/>
    <mergeCell ref="A26:E26"/>
    <mergeCell ref="B164:I164"/>
    <mergeCell ref="B167:I167"/>
    <mergeCell ref="B168:I168"/>
    <mergeCell ref="B146:I146"/>
    <mergeCell ref="B147:I147"/>
    <mergeCell ref="B144:I144"/>
    <mergeCell ref="B148:I148"/>
    <mergeCell ref="B140:I140"/>
    <mergeCell ref="B141:I141"/>
    <mergeCell ref="B142:I142"/>
    <mergeCell ref="B138:I138"/>
    <mergeCell ref="B143:I143"/>
    <mergeCell ref="B80:I80"/>
    <mergeCell ref="B136:I136"/>
    <mergeCell ref="B132:I132"/>
    <mergeCell ref="B135:I135"/>
    <mergeCell ref="B127:I127"/>
    <mergeCell ref="B131:I131"/>
    <mergeCell ref="B133:I133"/>
    <mergeCell ref="B165:I165"/>
    <mergeCell ref="B166:I166"/>
    <mergeCell ref="B176:I176"/>
    <mergeCell ref="B177:I177"/>
    <mergeCell ref="B178:I178"/>
    <mergeCell ref="B179:I179"/>
    <mergeCell ref="B180:I180"/>
    <mergeCell ref="B169:I169"/>
    <mergeCell ref="B172:I172"/>
    <mergeCell ref="B173:I173"/>
    <mergeCell ref="B174:I174"/>
    <mergeCell ref="B175:I175"/>
  </mergeCells>
  <phoneticPr fontId="12" type="noConversion"/>
  <pageMargins left="0.7" right="0.7" top="0.75" bottom="0.75" header="0.3" footer="0.3"/>
  <pageSetup paperSize="9" scale="81" fitToHeight="0" orientation="portrait" r:id="rId1"/>
  <rowBreaks count="4" manualBreakCount="4">
    <brk id="44" max="11" man="1"/>
    <brk id="58" max="11" man="1"/>
    <brk id="114" max="11" man="1"/>
    <brk id="16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2:P29"/>
  <sheetViews>
    <sheetView showGridLines="0" view="pageBreakPreview" zoomScaleNormal="100" zoomScaleSheetLayoutView="100" workbookViewId="0">
      <selection activeCell="P17" sqref="P17"/>
    </sheetView>
  </sheetViews>
  <sheetFormatPr defaultColWidth="9.140625" defaultRowHeight="15" x14ac:dyDescent="0.25"/>
  <cols>
    <col min="1" max="1" width="9.140625" style="27"/>
    <col min="2" max="2" width="14.42578125" style="27" customWidth="1"/>
    <col min="3" max="3" width="17.5703125" style="27" customWidth="1"/>
    <col min="4" max="4" width="20.140625" style="27" customWidth="1"/>
    <col min="5" max="5" width="14.42578125" style="27" customWidth="1"/>
    <col min="6" max="6" width="12.5703125" style="27" customWidth="1"/>
    <col min="7" max="7" width="11.42578125" style="27" customWidth="1"/>
    <col min="8" max="8" width="13.28515625" style="27" customWidth="1"/>
    <col min="9" max="9" width="16.85546875" style="27" customWidth="1"/>
    <col min="10" max="10" width="16.28515625" style="27" customWidth="1"/>
    <col min="11" max="11" width="14.140625" style="27" customWidth="1"/>
    <col min="12" max="12" width="15.140625" style="27" customWidth="1"/>
    <col min="13" max="13" width="14.140625" style="27" customWidth="1"/>
    <col min="14" max="14" width="12.140625" style="27" customWidth="1"/>
    <col min="15" max="15" width="23.28515625" style="27" customWidth="1"/>
    <col min="16" max="16" width="20.140625" style="27" customWidth="1"/>
    <col min="17" max="16384" width="9.140625" style="27"/>
  </cols>
  <sheetData>
    <row r="2" spans="3:16" x14ac:dyDescent="0.25">
      <c r="C2" s="275" t="s">
        <v>221</v>
      </c>
      <c r="D2" s="275"/>
      <c r="E2" s="275"/>
      <c r="F2" s="275"/>
      <c r="G2" s="275"/>
      <c r="H2" s="275"/>
      <c r="I2" s="275"/>
      <c r="J2" s="275"/>
      <c r="K2" s="275"/>
      <c r="L2" s="275"/>
      <c r="M2" s="50"/>
    </row>
    <row r="3" spans="3:16" x14ac:dyDescent="0.25">
      <c r="C3" s="85"/>
      <c r="D3" s="85"/>
      <c r="E3" s="85"/>
      <c r="F3" s="85"/>
      <c r="G3" s="85"/>
      <c r="H3" s="85"/>
      <c r="I3" s="85"/>
      <c r="J3" s="85"/>
      <c r="K3" s="85"/>
      <c r="L3" s="85"/>
      <c r="M3" s="50"/>
    </row>
    <row r="4" spans="3:16" x14ac:dyDescent="0.25">
      <c r="C4" s="85"/>
      <c r="D4" s="85"/>
      <c r="E4" s="85"/>
      <c r="F4" s="85"/>
      <c r="G4" s="85"/>
      <c r="H4" s="85"/>
      <c r="I4" s="85"/>
      <c r="J4" s="85"/>
      <c r="K4" s="85"/>
      <c r="L4" s="85"/>
      <c r="M4" s="50"/>
    </row>
    <row r="5" spans="3:16" ht="15.75" thickBot="1" x14ac:dyDescent="0.3">
      <c r="C5" s="294" t="s">
        <v>216</v>
      </c>
      <c r="D5" s="294"/>
      <c r="E5" s="294"/>
      <c r="F5" s="294"/>
      <c r="G5" s="294"/>
      <c r="H5" s="294"/>
      <c r="I5" s="294"/>
      <c r="J5" s="294"/>
      <c r="K5" s="294"/>
      <c r="L5" s="294"/>
      <c r="M5" s="50"/>
    </row>
    <row r="6" spans="3:16" ht="55.5" customHeight="1" thickBot="1" x14ac:dyDescent="0.3">
      <c r="C6" s="36" t="s">
        <v>193</v>
      </c>
      <c r="D6" s="36" t="s">
        <v>199</v>
      </c>
      <c r="E6" s="37" t="s">
        <v>204</v>
      </c>
      <c r="F6" s="36" t="s">
        <v>200</v>
      </c>
      <c r="G6" s="36" t="s">
        <v>201</v>
      </c>
      <c r="H6" s="38" t="s">
        <v>202</v>
      </c>
      <c r="I6" s="37" t="s">
        <v>203</v>
      </c>
      <c r="J6" s="71" t="s">
        <v>209</v>
      </c>
      <c r="K6" s="58" t="s">
        <v>210</v>
      </c>
      <c r="L6" s="58" t="s">
        <v>211</v>
      </c>
      <c r="M6" s="250" t="s">
        <v>222</v>
      </c>
    </row>
    <row r="7" spans="3:16" ht="27" customHeight="1" x14ac:dyDescent="0.25">
      <c r="C7" s="70">
        <v>23101</v>
      </c>
      <c r="D7" s="69" t="s">
        <v>198</v>
      </c>
      <c r="E7" s="46" t="s">
        <v>194</v>
      </c>
      <c r="F7" s="54">
        <v>12.2</v>
      </c>
      <c r="G7" s="55">
        <v>0.88</v>
      </c>
      <c r="H7" s="260">
        <f>(F7*G7)+(F8*G8)</f>
        <v>12.396799999999999</v>
      </c>
      <c r="I7" s="262">
        <f>H7*E7</f>
        <v>287100.59039999999</v>
      </c>
      <c r="J7" s="284">
        <v>14851.25</v>
      </c>
      <c r="K7" s="286">
        <v>16.71</v>
      </c>
      <c r="L7" s="288">
        <f>J7*K7</f>
        <v>248164.38750000001</v>
      </c>
      <c r="M7" s="251"/>
    </row>
    <row r="8" spans="3:16" ht="15.75" thickBot="1" x14ac:dyDescent="0.3">
      <c r="C8" s="63"/>
      <c r="D8" s="64"/>
      <c r="E8" s="65"/>
      <c r="F8" s="66">
        <v>13.84</v>
      </c>
      <c r="G8" s="67">
        <v>0.12</v>
      </c>
      <c r="H8" s="261"/>
      <c r="I8" s="263"/>
      <c r="J8" s="285"/>
      <c r="K8" s="287"/>
      <c r="L8" s="289"/>
      <c r="M8" s="252"/>
      <c r="P8" s="91"/>
    </row>
    <row r="9" spans="3:16" ht="39" customHeight="1" x14ac:dyDescent="0.25">
      <c r="C9" s="68">
        <v>23201</v>
      </c>
      <c r="D9" s="78" t="s">
        <v>205</v>
      </c>
      <c r="E9" s="86">
        <v>6410.25</v>
      </c>
      <c r="F9" s="54">
        <v>12.2</v>
      </c>
      <c r="G9" s="55">
        <v>0.9</v>
      </c>
      <c r="H9" s="260">
        <f>(F9*G9)+(F10*G10)</f>
        <v>12.364000000000001</v>
      </c>
      <c r="I9" s="262">
        <f>H9*E9</f>
        <v>79256.331000000006</v>
      </c>
      <c r="J9" s="290">
        <v>4184.5</v>
      </c>
      <c r="K9" s="286">
        <v>16.71</v>
      </c>
      <c r="L9" s="292">
        <f>J9*K9</f>
        <v>69922.99500000001</v>
      </c>
      <c r="M9" s="253" t="s">
        <v>215</v>
      </c>
    </row>
    <row r="10" spans="3:16" ht="41.25" customHeight="1" thickBot="1" x14ac:dyDescent="0.3">
      <c r="C10" s="63"/>
      <c r="D10" s="88" t="s">
        <v>219</v>
      </c>
      <c r="E10" s="73">
        <f>E9+E7</f>
        <v>29569.5</v>
      </c>
      <c r="F10" s="66">
        <v>13.84</v>
      </c>
      <c r="G10" s="74">
        <v>0.1</v>
      </c>
      <c r="H10" s="261"/>
      <c r="I10" s="263"/>
      <c r="J10" s="291"/>
      <c r="K10" s="287"/>
      <c r="L10" s="293"/>
      <c r="M10" s="264"/>
    </row>
    <row r="11" spans="3:16" ht="15.75" thickBot="1" x14ac:dyDescent="0.3">
      <c r="E11" s="30"/>
      <c r="F11" s="31"/>
      <c r="G11" s="32"/>
      <c r="H11" s="29"/>
      <c r="I11" s="72">
        <f>SUM(I7:I10)</f>
        <v>366356.92139999999</v>
      </c>
      <c r="J11" s="59"/>
      <c r="K11" s="51"/>
      <c r="L11" s="75">
        <f>SUM(L7:L10)</f>
        <v>318087.38250000001</v>
      </c>
      <c r="M11" s="92">
        <f>I11+L11</f>
        <v>684444.30389999994</v>
      </c>
    </row>
    <row r="12" spans="3:16" x14ac:dyDescent="0.25">
      <c r="E12" s="30"/>
      <c r="F12" s="31"/>
      <c r="G12" s="32"/>
      <c r="H12" s="90"/>
      <c r="I12" s="90"/>
      <c r="J12" s="90"/>
      <c r="K12" s="90"/>
      <c r="L12" s="89"/>
    </row>
    <row r="13" spans="3:16" x14ac:dyDescent="0.25">
      <c r="E13" s="30"/>
      <c r="F13" s="31"/>
      <c r="G13" s="32"/>
      <c r="H13" s="90"/>
      <c r="I13" s="90"/>
      <c r="J13" s="90"/>
      <c r="K13" s="90"/>
      <c r="L13" s="89"/>
    </row>
    <row r="14" spans="3:16" ht="15.75" customHeight="1" x14ac:dyDescent="0.25">
      <c r="E14" s="30"/>
      <c r="F14" s="31"/>
      <c r="G14" s="32"/>
    </row>
    <row r="15" spans="3:16" ht="15.75" customHeight="1" thickBot="1" x14ac:dyDescent="0.3">
      <c r="C15" s="271" t="s">
        <v>218</v>
      </c>
      <c r="D15" s="271"/>
      <c r="E15" s="271"/>
      <c r="F15" s="271"/>
      <c r="G15" s="271"/>
      <c r="H15" s="271"/>
      <c r="I15" s="271"/>
      <c r="J15" s="271"/>
      <c r="K15" s="271"/>
      <c r="L15" s="271"/>
      <c r="M15" s="43"/>
    </row>
    <row r="16" spans="3:16" ht="60.75" customHeight="1" thickBot="1" x14ac:dyDescent="0.3">
      <c r="C16" s="36" t="s">
        <v>193</v>
      </c>
      <c r="D16" s="36" t="s">
        <v>199</v>
      </c>
      <c r="E16" s="37" t="s">
        <v>213</v>
      </c>
      <c r="F16" s="36" t="s">
        <v>206</v>
      </c>
      <c r="G16" s="36" t="s">
        <v>207</v>
      </c>
      <c r="H16" s="79" t="s">
        <v>208</v>
      </c>
      <c r="I16" s="37" t="s">
        <v>214</v>
      </c>
      <c r="J16" s="81" t="s">
        <v>212</v>
      </c>
      <c r="K16" s="83" t="s">
        <v>210</v>
      </c>
      <c r="L16" s="61" t="s">
        <v>211</v>
      </c>
      <c r="M16" s="250" t="s">
        <v>222</v>
      </c>
    </row>
    <row r="17" spans="3:13" ht="42.75" customHeight="1" thickBot="1" x14ac:dyDescent="0.3">
      <c r="C17" s="45">
        <v>23101</v>
      </c>
      <c r="D17" s="39" t="s">
        <v>198</v>
      </c>
      <c r="E17" s="53" t="s">
        <v>194</v>
      </c>
      <c r="F17" s="54">
        <f>CENIK_št_1!K40</f>
        <v>18.440000000000001</v>
      </c>
      <c r="G17" s="55">
        <v>0.89</v>
      </c>
      <c r="H17" s="265">
        <f>(F17*G17)+(F18*G18)+(F19*G19)</f>
        <v>18.825200000000002</v>
      </c>
      <c r="I17" s="269">
        <f>H17*E17</f>
        <v>435977.51310000004</v>
      </c>
      <c r="J17" s="278">
        <v>14851.25</v>
      </c>
      <c r="K17" s="281">
        <v>18.41</v>
      </c>
      <c r="L17" s="272">
        <f>J17*K17</f>
        <v>273411.51250000001</v>
      </c>
      <c r="M17" s="251"/>
    </row>
    <row r="18" spans="3:13" ht="20.25" customHeight="1" x14ac:dyDescent="0.25">
      <c r="C18" s="47"/>
      <c r="D18" s="47"/>
      <c r="E18" s="52"/>
      <c r="F18" s="34">
        <f>CENIK_št_1!K41</f>
        <v>19.79</v>
      </c>
      <c r="G18" s="40">
        <v>0.08</v>
      </c>
      <c r="H18" s="266"/>
      <c r="I18" s="258"/>
      <c r="J18" s="278"/>
      <c r="K18" s="281"/>
      <c r="L18" s="272"/>
      <c r="M18" s="251"/>
    </row>
    <row r="19" spans="3:13" ht="42.75" customHeight="1" thickBot="1" x14ac:dyDescent="0.3">
      <c r="E19" s="76"/>
      <c r="F19" s="77">
        <f>CENIK_št_1!K42</f>
        <v>27.68</v>
      </c>
      <c r="G19" s="74">
        <v>0.03</v>
      </c>
      <c r="H19" s="267"/>
      <c r="I19" s="270"/>
      <c r="J19" s="279"/>
      <c r="K19" s="282"/>
      <c r="L19" s="273"/>
      <c r="M19" s="251"/>
    </row>
    <row r="20" spans="3:13" ht="36" customHeight="1" thickBot="1" x14ac:dyDescent="0.3">
      <c r="C20" s="45">
        <v>23201</v>
      </c>
      <c r="D20" s="44" t="s">
        <v>205</v>
      </c>
      <c r="E20" s="62">
        <v>6410.25</v>
      </c>
      <c r="F20" s="60">
        <f>CENIK_št_1!K40</f>
        <v>18.440000000000001</v>
      </c>
      <c r="G20" s="41">
        <v>0.89</v>
      </c>
      <c r="H20" s="266">
        <f>(F20*G20)+(F21*G21)+(F22*G22)</f>
        <v>18.825200000000002</v>
      </c>
      <c r="I20" s="258">
        <f>H20*E20</f>
        <v>120674.23830000001</v>
      </c>
      <c r="J20" s="280">
        <v>4184.5</v>
      </c>
      <c r="K20" s="283">
        <v>18.41</v>
      </c>
      <c r="L20" s="274">
        <f>J20*K20</f>
        <v>77036.645000000004</v>
      </c>
      <c r="M20" s="252"/>
    </row>
    <row r="21" spans="3:13" ht="36" customHeight="1" x14ac:dyDescent="0.25">
      <c r="C21" s="47"/>
      <c r="D21" s="48"/>
      <c r="E21" s="49"/>
      <c r="F21" s="35">
        <f>CENIK_št_1!K41</f>
        <v>19.79</v>
      </c>
      <c r="G21" s="40">
        <v>0.08</v>
      </c>
      <c r="H21" s="266"/>
      <c r="I21" s="258"/>
      <c r="J21" s="278"/>
      <c r="K21" s="281"/>
      <c r="L21" s="272"/>
      <c r="M21" s="253" t="s">
        <v>215</v>
      </c>
    </row>
    <row r="22" spans="3:13" ht="36" customHeight="1" x14ac:dyDescent="0.25">
      <c r="C22" s="47"/>
      <c r="D22" s="48"/>
      <c r="E22" s="49"/>
      <c r="F22" s="34">
        <f>CENIK_št_1!K42</f>
        <v>27.68</v>
      </c>
      <c r="G22" s="40">
        <v>0.03</v>
      </c>
      <c r="H22" s="268"/>
      <c r="I22" s="259"/>
      <c r="J22" s="278"/>
      <c r="K22" s="281"/>
      <c r="L22" s="272"/>
      <c r="M22" s="254"/>
    </row>
    <row r="23" spans="3:13" ht="36" customHeight="1" thickBot="1" x14ac:dyDescent="0.3">
      <c r="C23" s="47"/>
      <c r="D23" s="56" t="s">
        <v>219</v>
      </c>
      <c r="E23" s="57">
        <f>E17+E20</f>
        <v>29569.5</v>
      </c>
      <c r="F23" s="276"/>
      <c r="G23" s="277"/>
      <c r="H23" s="80"/>
      <c r="I23" s="82">
        <f>I17+I20</f>
        <v>556651.75140000007</v>
      </c>
      <c r="J23" s="42"/>
      <c r="K23" s="42"/>
      <c r="L23" s="84">
        <f>SUM(L17:L22)</f>
        <v>350448.15750000003</v>
      </c>
      <c r="M23" s="93">
        <f>I23+L23</f>
        <v>907099.90890000015</v>
      </c>
    </row>
    <row r="24" spans="3:13" ht="36" customHeight="1" x14ac:dyDescent="0.25">
      <c r="C24" s="47"/>
      <c r="D24" s="48"/>
      <c r="E24" s="49"/>
      <c r="F24" s="31"/>
      <c r="G24" s="32"/>
      <c r="H24" s="29"/>
      <c r="I24" s="28"/>
      <c r="J24" s="42"/>
      <c r="K24" s="42"/>
      <c r="L24" s="42"/>
      <c r="M24" s="43"/>
    </row>
    <row r="25" spans="3:13" ht="24" customHeight="1" thickBot="1" x14ac:dyDescent="0.3">
      <c r="J25" s="42"/>
      <c r="K25" s="42"/>
      <c r="L25" s="42"/>
      <c r="M25" s="43"/>
    </row>
    <row r="26" spans="3:13" ht="27.75" customHeight="1" thickBot="1" x14ac:dyDescent="0.3">
      <c r="D26" s="29"/>
      <c r="H26" s="255" t="s">
        <v>217</v>
      </c>
      <c r="I26" s="256"/>
      <c r="J26" s="256"/>
      <c r="K26" s="256"/>
      <c r="L26" s="257"/>
      <c r="M26" s="87">
        <f>M23-M11</f>
        <v>222655.60500000021</v>
      </c>
    </row>
    <row r="27" spans="3:13" ht="15.75" customHeight="1" x14ac:dyDescent="0.25">
      <c r="E27" s="30"/>
      <c r="F27" s="31"/>
      <c r="G27" s="32"/>
    </row>
    <row r="29" spans="3:13" ht="28.5" customHeight="1" x14ac:dyDescent="0.25"/>
  </sheetData>
  <sheetProtection selectLockedCells="1" selectUnlockedCells="1"/>
  <mergeCells count="29">
    <mergeCell ref="C2:L2"/>
    <mergeCell ref="F23:G23"/>
    <mergeCell ref="J17:J19"/>
    <mergeCell ref="J20:J22"/>
    <mergeCell ref="K17:K19"/>
    <mergeCell ref="K20:K22"/>
    <mergeCell ref="J7:J8"/>
    <mergeCell ref="K7:K8"/>
    <mergeCell ref="L7:L8"/>
    <mergeCell ref="J9:J10"/>
    <mergeCell ref="K9:K10"/>
    <mergeCell ref="L9:L10"/>
    <mergeCell ref="C5:L5"/>
    <mergeCell ref="M6:M8"/>
    <mergeCell ref="M16:M20"/>
    <mergeCell ref="M21:M22"/>
    <mergeCell ref="H26:L26"/>
    <mergeCell ref="I20:I22"/>
    <mergeCell ref="H7:H8"/>
    <mergeCell ref="H9:H10"/>
    <mergeCell ref="I7:I8"/>
    <mergeCell ref="I9:I10"/>
    <mergeCell ref="M9:M10"/>
    <mergeCell ref="H17:H19"/>
    <mergeCell ref="H20:H22"/>
    <mergeCell ref="I17:I19"/>
    <mergeCell ref="C15:L15"/>
    <mergeCell ref="L17:L19"/>
    <mergeCell ref="L20:L2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CENIK_št_1</vt:lpstr>
      <vt:lpstr>VPLIV NA PRORAČUN</vt:lpstr>
      <vt:lpstr>CENIK_št_1!Področje_tiskanja</vt:lpstr>
      <vt:lpstr>'VPLIV NA PRORAČUN'!Področje_tiskanja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Sebastjan Klukovič</dc:creator>
  <cp:lastModifiedBy>Mojca Šetina</cp:lastModifiedBy>
  <cp:lastPrinted>2023-01-31T12:32:23Z</cp:lastPrinted>
  <dcterms:created xsi:type="dcterms:W3CDTF">2017-04-14T07:10:42Z</dcterms:created>
  <dcterms:modified xsi:type="dcterms:W3CDTF">2023-02-02T11:54:15Z</dcterms:modified>
</cp:coreProperties>
</file>